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2"/>
  </bookViews>
  <sheets>
    <sheet name="Dia Ålderspyramid" sheetId="1" r:id="rId1"/>
    <sheet name="Dia ålder civil" sheetId="2" r:id="rId2"/>
    <sheet name="A1" sheetId="3" r:id="rId3"/>
    <sheet name="A1Not" sheetId="4" r:id="rId4"/>
    <sheet name="Diagramunderlag" sheetId="5" state="hidden" r:id="rId5"/>
  </sheets>
  <definedNames/>
  <calcPr fullCalcOnLoad="1"/>
</workbook>
</file>

<file path=xl/sharedStrings.xml><?xml version="1.0" encoding="utf-8"?>
<sst xmlns="http://schemas.openxmlformats.org/spreadsheetml/2006/main" count="581" uniqueCount="139">
  <si>
    <t>Folkmängd efter ålder, kön och civilstånd</t>
  </si>
  <si>
    <t>Totalt</t>
  </si>
  <si>
    <t>Män</t>
  </si>
  <si>
    <t>Ogifta</t>
  </si>
  <si>
    <t>Gifta</t>
  </si>
  <si>
    <t>Änklingar och änkor</t>
  </si>
  <si>
    <t>Skilda</t>
  </si>
  <si>
    <t>Område</t>
  </si>
  <si>
    <t>Områdesnamn</t>
  </si>
  <si>
    <t>Ålder i ett-</t>
  </si>
  <si>
    <t>årsklasser</t>
  </si>
  <si>
    <t>Födelseår</t>
  </si>
  <si>
    <t>Kvinnor</t>
  </si>
  <si>
    <t>Summa</t>
  </si>
  <si>
    <t xml:space="preserve">Fotnot TabA1 </t>
  </si>
  <si>
    <t>Civilstånd¹</t>
  </si>
  <si>
    <t>1)  Gifta inkluderar partnerskap, änka/änkling inkluderar efterlevande partner och frånskilda inkluderar skild partner.</t>
  </si>
  <si>
    <t>Till</t>
  </si>
  <si>
    <t>ålders-</t>
  </si>
  <si>
    <t>pyramid</t>
  </si>
  <si>
    <t>Ej gifta</t>
  </si>
  <si>
    <t>Män -</t>
  </si>
  <si>
    <t xml:space="preserve">Kvinnor - </t>
  </si>
  <si>
    <t>Diagramrubrik- Pyramid</t>
  </si>
  <si>
    <t>Diagramrubrik- Pyramid (civilstånd</t>
  </si>
  <si>
    <t>Diagramrubrik- Pyramid (civilstånd)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</si>
  <si>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</si>
  <si>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</si>
  <si>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</si>
  <si>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</si>
  <si>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</si>
  <si>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</si>
  <si>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</si>
  <si>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</si>
  <si>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</si>
  <si>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</si>
  <si>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</si>
  <si>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</si>
  <si>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</si>
  <si>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</si>
  <si>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</si>
  <si>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</si>
  <si>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</si>
  <si>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</si>
  <si>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</si>
  <si>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</si>
  <si>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</si>
  <si>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</si>
  <si>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</si>
  <si>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</si>
  <si>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</si>
  <si>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</si>
  <si>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</si>
  <si>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</si>
  <si>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</si>
  <si>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</si>
  <si>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</si>
  <si>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</si>
  <si>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</si>
  <si>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</si>
  <si>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</si>
  <si>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</si>
  <si>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</si>
  <si>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</si>
  <si>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</si>
  <si>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</si>
  <si>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</si>
  <si>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</si>
  <si>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</si>
  <si>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</si>
  <si>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</si>
  <si>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</si>
  <si>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</si>
  <si>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</si>
  <si>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</si>
  <si>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</si>
  <si>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</si>
  <si>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</si>
  <si>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</si>
  <si>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</si>
  <si>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</si>
  <si>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</si>
  <si>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</si>
  <si>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</si>
  <si>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</si>
  <si>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</si>
  <si>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</si>
  <si>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</si>
  <si>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</si>
  <si>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</si>
  <si>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</si>
  <si>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</si>
  <si>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</si>
  <si>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</si>
  <si>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</si>
  <si>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</si>
  <si>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</si>
  <si>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</si>
  <si>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</si>
  <si>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</si>
  <si>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</si>
  <si>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</si>
  <si>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</si>
  <si>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</si>
  <si>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</si>
  <si>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</si>
  <si>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</si>
  <si>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</si>
  <si>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</si>
  <si>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</si>
  <si>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</si>
  <si>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</si>
  <si>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</si>
  <si>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</si>
  <si>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</si>
  <si>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</si>
  <si>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</si>
  <si>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</si>
  <si>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</si>
  <si>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</si>
  <si>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</si>
  <si>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</si>
  <si>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</si>
  <si>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</si>
  <si>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</si>
  <si>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</si>
  <si>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100-</t>
  </si>
  <si>
    <t>BEFPAK-Folkmängd 2007-12-31</t>
  </si>
  <si>
    <t>Kom</t>
  </si>
  <si>
    <t xml:space="preserve">Ålder vid </t>
  </si>
  <si>
    <t>årets slut</t>
  </si>
  <si>
    <t>Folkmängd efter ålder (ettårsklasser), kön och civilstånd</t>
  </si>
  <si>
    <t>%</t>
  </si>
  <si>
    <t>Därav</t>
  </si>
  <si>
    <t>Folkmängd</t>
  </si>
  <si>
    <t>BEFPAK-Folkmängd 2021-12-31</t>
  </si>
  <si>
    <t>Torsby</t>
  </si>
  <si>
    <t xml:space="preserve">Kn </t>
  </si>
  <si>
    <t/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</si>
</sst>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;[Black]#,##0"/>
    <numFmt numFmtId="167" formatCode="#,##0.0"/>
    <numFmt numFmtId="168" formatCode="#,##0.0;[Black]#,##0.0"/>
    <numFmt numFmtId="169" formatCode="0.0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9"/>
      <name val="Arial"/>
      <family val="2"/>
    </font>
    <font>
      <i/>
      <sz val="9"/>
      <name val="Helvetic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50" applyFont="1" applyBorder="1">
      <alignment/>
      <protection/>
    </xf>
    <xf numFmtId="0" fontId="4" fillId="0" borderId="0" xfId="50" applyFont="1">
      <alignment/>
      <protection/>
    </xf>
    <xf numFmtId="0" fontId="2" fillId="0" borderId="0" xfId="50" applyFont="1">
      <alignment/>
      <protection/>
    </xf>
    <xf numFmtId="0" fontId="3" fillId="0" borderId="0" xfId="50" applyFont="1" applyBorder="1">
      <alignment/>
      <protection/>
    </xf>
    <xf numFmtId="1" fontId="2" fillId="0" borderId="0" xfId="50" applyNumberFormat="1" applyFont="1" applyBorder="1">
      <alignment/>
      <protection/>
    </xf>
    <xf numFmtId="0" fontId="4" fillId="0" borderId="0" xfId="0" applyFont="1" applyAlignment="1">
      <alignment/>
    </xf>
    <xf numFmtId="0" fontId="2" fillId="0" borderId="12" xfId="50" applyFont="1" applyBorder="1">
      <alignment/>
      <protection/>
    </xf>
    <xf numFmtId="0" fontId="4" fillId="0" borderId="12" xfId="50" applyFont="1" applyBorder="1">
      <alignment/>
      <protection/>
    </xf>
    <xf numFmtId="0" fontId="2" fillId="0" borderId="10" xfId="50" applyFont="1" applyBorder="1">
      <alignment/>
      <protection/>
    </xf>
    <xf numFmtId="10" fontId="2" fillId="0" borderId="10" xfId="50" applyNumberFormat="1" applyFont="1" applyBorder="1">
      <alignment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10" fontId="5" fillId="0" borderId="0" xfId="50" applyNumberFormat="1" applyFont="1">
      <alignment/>
      <protection/>
    </xf>
    <xf numFmtId="1" fontId="5" fillId="0" borderId="0" xfId="50" applyNumberFormat="1" applyFont="1">
      <alignment/>
      <protection/>
    </xf>
    <xf numFmtId="1" fontId="5" fillId="0" borderId="11" xfId="50" applyNumberFormat="1" applyFont="1" applyBorder="1">
      <alignment/>
      <protection/>
    </xf>
    <xf numFmtId="0" fontId="2" fillId="0" borderId="0" xfId="0" applyFont="1" applyAlignment="1">
      <alignment horizontal="right"/>
    </xf>
    <xf numFmtId="0" fontId="6" fillId="0" borderId="0" xfId="50" applyFont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50">
      <alignment/>
      <protection/>
    </xf>
    <xf numFmtId="0" fontId="8" fillId="0" borderId="0" xfId="0" applyFont="1" applyAlignment="1">
      <alignment/>
    </xf>
    <xf numFmtId="167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/>
    </xf>
    <xf numFmtId="9" fontId="2" fillId="0" borderId="10" xfId="5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169" fontId="2" fillId="0" borderId="0" xfId="0" applyFont="1" applyAlignment="1">
      <alignment/>
    </xf>
    <xf numFmtId="1" fontId="2" fillId="0" borderId="0" xfId="0" applyFont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Inkopak1998x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Diagramunderlag!$Z$2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085"/>
          <c:w val="0.93225"/>
          <c:h val="0.8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Diagramunderlag!$W$8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Diagramunderlag!$W$9:$W$109</c:f>
              <c:numCache/>
            </c:numRef>
          </c:val>
        </c:ser>
        <c:ser>
          <c:idx val="1"/>
          <c:order val="1"/>
          <c:tx>
            <c:strRef>
              <c:f>Diagramunderlag!$X$8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C0504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Diagramunderlag!$X$9:$X$109</c:f>
              <c:numCache/>
            </c:numRef>
          </c:val>
        </c:ser>
        <c:overlap val="100"/>
        <c:gapWidth val="0"/>
        <c:axId val="38120105"/>
        <c:axId val="7536626"/>
      </c:barChart>
      <c:catAx>
        <c:axId val="38120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36626"/>
        <c:crosses val="autoZero"/>
        <c:auto val="1"/>
        <c:lblOffset val="100"/>
        <c:tickLblSkip val="10"/>
        <c:noMultiLvlLbl val="0"/>
      </c:catAx>
      <c:valAx>
        <c:axId val="75366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010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"/>
          <c:y val="0.4515"/>
          <c:w val="0.0667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Diagramunderlag!$Z$4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8225"/>
          <c:w val="0.86025"/>
          <c:h val="0.84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Diagramunderlag!$Z$6:$Z$7</c:f>
              <c:strCache>
                <c:ptCount val="1"/>
                <c:pt idx="0">
                  <c:v>Män - Ej gifta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Diagramunderlag!$Z$9:$Z$109</c:f>
              <c:numCache/>
            </c:numRef>
          </c:val>
        </c:ser>
        <c:ser>
          <c:idx val="1"/>
          <c:order val="1"/>
          <c:tx>
            <c:strRef>
              <c:f>Diagramunderlag!$AA$6:$AA$7</c:f>
              <c:strCache>
                <c:ptCount val="1"/>
                <c:pt idx="0">
                  <c:v>Män - Gifta</c:v>
                </c:pt>
              </c:strCache>
            </c:strRef>
          </c:tx>
          <c:spPr>
            <a:solidFill>
              <a:srgbClr val="1F497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Diagramunderlag!$AA$9:$AA$109</c:f>
              <c:numCache/>
            </c:numRef>
          </c:val>
        </c:ser>
        <c:ser>
          <c:idx val="2"/>
          <c:order val="2"/>
          <c:tx>
            <c:strRef>
              <c:f>Diagramunderlag!$AB$6:$AB$7</c:f>
              <c:strCache>
                <c:ptCount val="1"/>
                <c:pt idx="0">
                  <c:v>Kvinnor -  Ej gifta</c:v>
                </c:pt>
              </c:strCache>
            </c:strRef>
          </c:tx>
          <c:spPr>
            <a:solidFill>
              <a:srgbClr val="F79646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Diagramunderlag!$AB$9:$AB$109</c:f>
              <c:numCache/>
            </c:numRef>
          </c:val>
        </c:ser>
        <c:ser>
          <c:idx val="3"/>
          <c:order val="3"/>
          <c:tx>
            <c:strRef>
              <c:f>Diagramunderlag!$AC$6:$AC$7</c:f>
              <c:strCache>
                <c:ptCount val="1"/>
                <c:pt idx="0">
                  <c:v>Kvinnor -  Gifta</c:v>
                </c:pt>
              </c:strCache>
            </c:strRef>
          </c:tx>
          <c:spPr>
            <a:solidFill>
              <a:srgbClr val="C0504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Diagramunderlag!$AC$9:$AC$109</c:f>
              <c:numCache/>
            </c:numRef>
          </c:val>
        </c:ser>
        <c:overlap val="100"/>
        <c:gapWidth val="0"/>
        <c:axId val="720771"/>
        <c:axId val="6486940"/>
      </c:barChart>
      <c:catAx>
        <c:axId val="720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940"/>
        <c:crosses val="autoZero"/>
        <c:auto val="1"/>
        <c:lblOffset val="100"/>
        <c:tickLblSkip val="10"/>
        <c:noMultiLvlLbl val="0"/>
      </c:catAx>
      <c:valAx>
        <c:axId val="64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Promille (Antal per 1 000 invånare)
</a:t>
                </a:r>
              </a:p>
            </c:rich>
          </c:tx>
          <c:layout>
            <c:manualLayout>
              <c:xMode val="factor"/>
              <c:yMode val="factor"/>
              <c:x val="0.08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;[Black]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77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75"/>
          <c:y val="0.41725"/>
          <c:w val="0.119"/>
          <c:h val="0.1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571500</xdr:colOff>
      <xdr:row>1</xdr:row>
      <xdr:rowOff>9525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0"/>
  <sheetViews>
    <sheetView tabSelected="1" zoomScalePageLayoutView="0" workbookViewId="0" topLeftCell="A1">
      <pane xSplit="4" ySplit="8" topLeftCell="E9" activePane="bottomRight" state="frozen"/>
      <selection pane="topLeft" activeCell="A4" sqref="A4:L4"/>
      <selection pane="topRight" activeCell="A4" sqref="A4:L4"/>
      <selection pane="bottomLeft" activeCell="A4" sqref="A4:L4"/>
      <selection pane="bottomRight" activeCell="A1" sqref="A1:IV1"/>
    </sheetView>
  </sheetViews>
  <sheetFormatPr defaultColWidth="9.140625" defaultRowHeight="12.75"/>
  <cols>
    <col min="1" max="1" width="11.28125" style="7" customWidth="1"/>
    <col min="2" max="2" width="23.421875" style="7" customWidth="1"/>
    <col min="3" max="4" width="9.7109375" style="1" customWidth="1"/>
    <col min="5" max="5" width="9.421875" style="4" customWidth="1"/>
    <col min="6" max="7" width="9.28125" style="4" customWidth="1"/>
    <col min="8" max="8" width="6.421875" style="39" customWidth="1"/>
    <col min="9" max="20" width="9.140625" style="4" customWidth="1"/>
    <col min="21" max="38" width="9.140625" style="1" hidden="1" customWidth="1"/>
    <col min="39" max="50" width="0" style="1" hidden="1" customWidth="1"/>
    <col min="51" max="16384" width="9.140625" style="1" customWidth="1"/>
  </cols>
  <sheetData>
    <row r="1" spans="1:27" ht="45" customHeight="1">
      <c r="A1" s="6"/>
      <c r="B1" s="6"/>
      <c r="D1" s="47" t="s">
        <v>135</v>
      </c>
      <c r="E1" s="43"/>
      <c r="F1" s="43"/>
      <c r="G1" s="43"/>
      <c r="H1" s="43"/>
      <c r="I1" s="43"/>
      <c r="J1" s="43"/>
      <c r="K1" s="43"/>
      <c r="L1" s="43"/>
      <c r="M1" s="43"/>
      <c r="N1" s="43"/>
      <c r="AA1" s="2" t="s">
        <v>23</v>
      </c>
    </row>
    <row r="2" spans="8:27" ht="12">
      <c r="H2" s="4"/>
      <c r="AA2" s="1" t="str">
        <f>"Ålderspyramid i ettårsklasser, "&amp;RIGHT(D1,10)&amp;", "&amp;B9</f>
        <v>Ålderspyramid i ettårsklasser, 2007-12-31, </v>
      </c>
    </row>
    <row r="3" spans="1:27" ht="12">
      <c r="A3" s="33" t="str">
        <f>CONCATENATE("Tabell A.1",U3)</f>
        <v>Tabell A.1K</v>
      </c>
      <c r="C3" s="2" t="s">
        <v>131</v>
      </c>
      <c r="H3" s="4"/>
      <c r="U3" s="1" t="str">
        <f>IF(U10="Kom","K",IF(U10="Fo ","KF",IF(U10="Kn ","K"," ")))</f>
        <v>K</v>
      </c>
      <c r="AA3" s="2" t="s">
        <v>24</v>
      </c>
    </row>
    <row r="4" spans="8:27" ht="12">
      <c r="H4" s="4"/>
      <c r="AA4" s="1" t="str">
        <f>"Ålderspyramid i ettårsklasser efter civilstånd, "&amp;RIGHT(D1,10)&amp;", "&amp;B9</f>
        <v>Ålderspyramid i ettårsklasser efter civilstånd, 2007-12-31, </v>
      </c>
    </row>
    <row r="5" spans="1:25" ht="12">
      <c r="A5" s="7" t="s">
        <v>7</v>
      </c>
      <c r="B5" s="7" t="s">
        <v>8</v>
      </c>
      <c r="C5" s="1" t="s">
        <v>129</v>
      </c>
      <c r="D5" s="1" t="s">
        <v>11</v>
      </c>
      <c r="E5" s="37"/>
      <c r="F5" s="37" t="s">
        <v>134</v>
      </c>
      <c r="G5" s="37"/>
      <c r="H5" s="4"/>
      <c r="I5" s="4" t="s">
        <v>15</v>
      </c>
      <c r="Y5" s="29" t="s">
        <v>17</v>
      </c>
    </row>
    <row r="6" spans="3:30" ht="12">
      <c r="C6" s="1" t="s">
        <v>130</v>
      </c>
      <c r="H6" s="4"/>
      <c r="Y6" s="29" t="s">
        <v>18</v>
      </c>
      <c r="AA6" s="1" t="s">
        <v>21</v>
      </c>
      <c r="AB6" s="1" t="s">
        <v>21</v>
      </c>
      <c r="AC6" s="1" t="s">
        <v>22</v>
      </c>
      <c r="AD6" s="1" t="s">
        <v>22</v>
      </c>
    </row>
    <row r="7" spans="6:30" ht="12">
      <c r="F7" s="36" t="s">
        <v>133</v>
      </c>
      <c r="H7" s="40" t="s">
        <v>1</v>
      </c>
      <c r="I7" s="4" t="s">
        <v>3</v>
      </c>
      <c r="L7" s="4" t="s">
        <v>4</v>
      </c>
      <c r="O7" s="41" t="s">
        <v>5</v>
      </c>
      <c r="R7" s="4" t="s">
        <v>6</v>
      </c>
      <c r="Y7" s="29" t="s">
        <v>19</v>
      </c>
      <c r="AA7" s="1" t="s">
        <v>20</v>
      </c>
      <c r="AB7" s="1" t="s">
        <v>4</v>
      </c>
      <c r="AC7" s="1" t="s">
        <v>20</v>
      </c>
      <c r="AD7" s="1" t="s">
        <v>4</v>
      </c>
    </row>
    <row r="8" spans="1:25" ht="12">
      <c r="A8" s="8"/>
      <c r="B8" s="8"/>
      <c r="C8" s="3"/>
      <c r="D8" s="3"/>
      <c r="E8" s="34" t="s">
        <v>1</v>
      </c>
      <c r="F8" s="34" t="s">
        <v>2</v>
      </c>
      <c r="G8" s="34" t="s">
        <v>12</v>
      </c>
      <c r="H8" s="35" t="s">
        <v>132</v>
      </c>
      <c r="I8" s="34" t="s">
        <v>2</v>
      </c>
      <c r="J8" s="34" t="s">
        <v>12</v>
      </c>
      <c r="K8" s="34" t="s">
        <v>13</v>
      </c>
      <c r="L8" s="34" t="s">
        <v>2</v>
      </c>
      <c r="M8" s="34" t="s">
        <v>12</v>
      </c>
      <c r="N8" s="34" t="s">
        <v>13</v>
      </c>
      <c r="O8" s="34" t="s">
        <v>2</v>
      </c>
      <c r="P8" s="34" t="s">
        <v>12</v>
      </c>
      <c r="Q8" s="34" t="s">
        <v>13</v>
      </c>
      <c r="R8" s="34" t="s">
        <v>2</v>
      </c>
      <c r="S8" s="34" t="s">
        <v>12</v>
      </c>
      <c r="T8" s="34" t="s">
        <v>13</v>
      </c>
      <c r="Y8" s="1" t="s">
        <v>12</v>
      </c>
    </row>
    <row r="9" spans="1:30" ht="12">
      <c r="A9" s="7">
        <v>1737</v>
      </c>
      <c r="B9" s="7" t="s">
        <v>136</v>
      </c>
      <c r="C9" s="1">
        <v>0</v>
      </c>
      <c r="D9" s="1">
        <v>2021</v>
      </c>
      <c r="E9" s="4">
        <v>102</v>
      </c>
      <c r="F9" s="5">
        <v>56</v>
      </c>
      <c r="G9" s="5">
        <v>46</v>
      </c>
      <c r="H9" s="38">
        <v>0.889</v>
      </c>
      <c r="I9" s="5">
        <v>56</v>
      </c>
      <c r="J9" s="5">
        <v>46</v>
      </c>
      <c r="K9" s="5">
        <v>102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1" t="s">
        <v>137</v>
      </c>
      <c r="V9" s="1" t="s">
        <v>135</v>
      </c>
      <c r="W9" s="1">
        <v>134743</v>
      </c>
      <c r="Y9" s="4"/>
      <c r="AA9" s="4"/>
      <c r="AB9" s="4"/>
      <c r="AC9" s="4"/>
      <c r="AD9" s="4"/>
    </row>
    <row r="10" spans="1:30" ht="12">
      <c r="A10" s="7">
        <v>1737</v>
      </c>
      <c r="B10" s="7" t="s">
        <v>136</v>
      </c>
      <c r="C10" s="1">
        <v>1</v>
      </c>
      <c r="D10" s="1">
        <v>2020</v>
      </c>
      <c r="E10" s="4">
        <v>96</v>
      </c>
      <c r="F10" s="4">
        <v>51</v>
      </c>
      <c r="G10" s="4">
        <v>45</v>
      </c>
      <c r="H10" s="39">
        <v>0.837</v>
      </c>
      <c r="I10" s="4">
        <v>51</v>
      </c>
      <c r="J10" s="4">
        <v>45</v>
      </c>
      <c r="K10" s="4">
        <v>96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1" t="s">
        <v>137</v>
      </c>
      <c r="V10" s="1" t="s">
        <v>135</v>
      </c>
      <c r="W10" s="1">
        <v>134744</v>
      </c>
      <c r="Y10" s="4"/>
      <c r="AA10" s="4"/>
      <c r="AB10" s="4"/>
      <c r="AC10" s="4"/>
      <c r="AD10" s="4"/>
    </row>
    <row r="11" spans="1:30" ht="12">
      <c r="A11" s="7">
        <v>1737</v>
      </c>
      <c r="B11" s="7" t="s">
        <v>136</v>
      </c>
      <c r="C11" s="1">
        <v>2</v>
      </c>
      <c r="D11" s="1">
        <v>2019</v>
      </c>
      <c r="E11" s="4">
        <v>108</v>
      </c>
      <c r="F11" s="4">
        <v>63</v>
      </c>
      <c r="G11" s="4">
        <v>45</v>
      </c>
      <c r="H11" s="39">
        <v>0.941</v>
      </c>
      <c r="I11" s="4">
        <v>63</v>
      </c>
      <c r="J11" s="4">
        <v>45</v>
      </c>
      <c r="K11" s="4">
        <v>108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1" t="s">
        <v>137</v>
      </c>
      <c r="V11" s="1" t="s">
        <v>135</v>
      </c>
      <c r="W11" s="1">
        <v>134745</v>
      </c>
      <c r="Y11" s="4"/>
      <c r="AA11" s="4"/>
      <c r="AB11" s="4"/>
      <c r="AC11" s="4"/>
      <c r="AD11" s="4"/>
    </row>
    <row r="12" spans="1:30" ht="12">
      <c r="A12" s="7">
        <v>1737</v>
      </c>
      <c r="B12" s="7" t="s">
        <v>136</v>
      </c>
      <c r="C12" s="1">
        <v>3</v>
      </c>
      <c r="D12" s="1">
        <v>2018</v>
      </c>
      <c r="E12" s="4">
        <v>100</v>
      </c>
      <c r="F12" s="4">
        <v>46</v>
      </c>
      <c r="G12" s="4">
        <v>54</v>
      </c>
      <c r="H12" s="39">
        <v>0.872</v>
      </c>
      <c r="I12" s="4">
        <v>46</v>
      </c>
      <c r="J12" s="4">
        <v>54</v>
      </c>
      <c r="K12" s="4">
        <v>100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1" t="s">
        <v>137</v>
      </c>
      <c r="V12" s="1" t="s">
        <v>135</v>
      </c>
      <c r="W12" s="1">
        <v>134746</v>
      </c>
      <c r="Y12" s="4"/>
      <c r="AA12" s="4"/>
      <c r="AB12" s="4"/>
      <c r="AC12" s="4"/>
      <c r="AD12" s="4"/>
    </row>
    <row r="13" spans="1:30" ht="12">
      <c r="A13" s="7">
        <v>1737</v>
      </c>
      <c r="B13" s="7" t="s">
        <v>136</v>
      </c>
      <c r="C13" s="1">
        <v>4</v>
      </c>
      <c r="D13" s="1">
        <v>2017</v>
      </c>
      <c r="E13" s="4">
        <v>104</v>
      </c>
      <c r="F13" s="4">
        <v>45</v>
      </c>
      <c r="G13" s="4">
        <v>59</v>
      </c>
      <c r="H13" s="39">
        <v>0.907</v>
      </c>
      <c r="I13" s="4">
        <v>45</v>
      </c>
      <c r="J13" s="4">
        <v>59</v>
      </c>
      <c r="K13" s="4">
        <v>104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1" t="s">
        <v>137</v>
      </c>
      <c r="V13" s="1" t="s">
        <v>135</v>
      </c>
      <c r="W13" s="1">
        <v>134747</v>
      </c>
      <c r="Y13" s="4"/>
      <c r="AA13" s="4"/>
      <c r="AB13" s="4"/>
      <c r="AC13" s="4"/>
      <c r="AD13" s="4"/>
    </row>
    <row r="14" spans="1:30" ht="12">
      <c r="A14" s="7">
        <v>1737</v>
      </c>
      <c r="B14" s="7" t="s">
        <v>136</v>
      </c>
      <c r="C14" s="1">
        <v>5</v>
      </c>
      <c r="D14" s="1">
        <v>2016</v>
      </c>
      <c r="E14" s="4">
        <v>120</v>
      </c>
      <c r="F14" s="4">
        <v>58</v>
      </c>
      <c r="G14" s="4">
        <v>62</v>
      </c>
      <c r="H14" s="39">
        <v>1.046</v>
      </c>
      <c r="I14" s="4">
        <v>58</v>
      </c>
      <c r="J14" s="4">
        <v>62</v>
      </c>
      <c r="K14" s="4">
        <v>120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1" t="s">
        <v>137</v>
      </c>
      <c r="V14" s="1" t="s">
        <v>135</v>
      </c>
      <c r="W14" s="1">
        <v>134748</v>
      </c>
      <c r="Y14" s="4"/>
      <c r="AA14" s="4"/>
      <c r="AB14" s="4"/>
      <c r="AC14" s="4"/>
      <c r="AD14" s="4"/>
    </row>
    <row r="15" spans="1:30" ht="12">
      <c r="A15" s="7">
        <v>1737</v>
      </c>
      <c r="B15" s="7" t="s">
        <v>136</v>
      </c>
      <c r="C15" s="1">
        <v>6</v>
      </c>
      <c r="D15" s="1">
        <v>2015</v>
      </c>
      <c r="E15" s="4">
        <v>95</v>
      </c>
      <c r="F15" s="4">
        <v>56</v>
      </c>
      <c r="G15" s="4">
        <v>39</v>
      </c>
      <c r="H15" s="39">
        <v>0.828</v>
      </c>
      <c r="I15" s="4">
        <v>56</v>
      </c>
      <c r="J15" s="4">
        <v>39</v>
      </c>
      <c r="K15" s="4">
        <v>95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1" t="s">
        <v>137</v>
      </c>
      <c r="V15" s="1" t="s">
        <v>135</v>
      </c>
      <c r="W15" s="1">
        <v>134749</v>
      </c>
      <c r="Y15" s="4"/>
      <c r="AA15" s="4"/>
      <c r="AB15" s="4"/>
      <c r="AC15" s="4"/>
      <c r="AD15" s="4"/>
    </row>
    <row r="16" spans="1:30" ht="12">
      <c r="A16" s="7">
        <v>1737</v>
      </c>
      <c r="B16" s="7" t="s">
        <v>136</v>
      </c>
      <c r="C16" s="1">
        <v>7</v>
      </c>
      <c r="D16" s="1">
        <v>2014</v>
      </c>
      <c r="E16" s="4">
        <v>121</v>
      </c>
      <c r="F16" s="4">
        <v>56</v>
      </c>
      <c r="G16" s="4">
        <v>65</v>
      </c>
      <c r="H16" s="39">
        <v>1.055</v>
      </c>
      <c r="I16" s="4">
        <v>56</v>
      </c>
      <c r="J16" s="4">
        <v>65</v>
      </c>
      <c r="K16" s="4">
        <v>121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1" t="s">
        <v>137</v>
      </c>
      <c r="V16" s="1" t="s">
        <v>135</v>
      </c>
      <c r="W16" s="1">
        <v>134750</v>
      </c>
      <c r="Y16" s="4"/>
      <c r="AA16" s="4"/>
      <c r="AB16" s="4"/>
      <c r="AC16" s="4"/>
      <c r="AD16" s="4"/>
    </row>
    <row r="17" spans="1:30" ht="12">
      <c r="A17" s="7">
        <v>1737</v>
      </c>
      <c r="B17" s="7" t="s">
        <v>136</v>
      </c>
      <c r="C17" s="1">
        <v>8</v>
      </c>
      <c r="D17" s="1">
        <v>2013</v>
      </c>
      <c r="E17" s="4">
        <v>100</v>
      </c>
      <c r="F17" s="4">
        <v>47</v>
      </c>
      <c r="G17" s="4">
        <v>53</v>
      </c>
      <c r="H17" s="39">
        <v>0.872</v>
      </c>
      <c r="I17" s="4">
        <v>47</v>
      </c>
      <c r="J17" s="4">
        <v>53</v>
      </c>
      <c r="K17" s="4">
        <v>100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1" t="s">
        <v>137</v>
      </c>
      <c r="V17" s="1" t="s">
        <v>135</v>
      </c>
      <c r="W17" s="1">
        <v>134751</v>
      </c>
      <c r="Y17" s="4"/>
      <c r="AA17" s="4"/>
      <c r="AB17" s="4"/>
      <c r="AC17" s="4"/>
      <c r="AD17" s="4"/>
    </row>
    <row r="18" spans="1:30" ht="12">
      <c r="A18" s="7">
        <v>1737</v>
      </c>
      <c r="B18" s="7" t="s">
        <v>136</v>
      </c>
      <c r="C18" s="1">
        <v>9</v>
      </c>
      <c r="D18" s="1">
        <v>2012</v>
      </c>
      <c r="E18" s="4">
        <v>130</v>
      </c>
      <c r="F18" s="4">
        <v>72</v>
      </c>
      <c r="G18" s="4">
        <v>58</v>
      </c>
      <c r="H18" s="39">
        <v>1.133</v>
      </c>
      <c r="I18" s="4">
        <v>72</v>
      </c>
      <c r="J18" s="4">
        <v>58</v>
      </c>
      <c r="K18" s="4">
        <v>130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1" t="s">
        <v>137</v>
      </c>
      <c r="V18" s="1" t="s">
        <v>135</v>
      </c>
      <c r="W18" s="1">
        <v>134752</v>
      </c>
      <c r="Y18" s="4"/>
      <c r="AA18" s="4"/>
      <c r="AB18" s="4"/>
      <c r="AC18" s="4"/>
      <c r="AD18" s="4"/>
    </row>
    <row r="19" spans="1:30" ht="12">
      <c r="A19" s="7">
        <v>1737</v>
      </c>
      <c r="B19" s="7" t="s">
        <v>136</v>
      </c>
      <c r="C19" s="1">
        <v>10</v>
      </c>
      <c r="D19" s="1">
        <v>2011</v>
      </c>
      <c r="E19" s="4">
        <v>126</v>
      </c>
      <c r="F19" s="4">
        <v>57</v>
      </c>
      <c r="G19" s="4">
        <v>69</v>
      </c>
      <c r="H19" s="39">
        <v>1.098</v>
      </c>
      <c r="I19" s="4">
        <v>57</v>
      </c>
      <c r="J19" s="4">
        <v>69</v>
      </c>
      <c r="K19" s="4">
        <v>126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1" t="s">
        <v>137</v>
      </c>
      <c r="V19" s="1" t="s">
        <v>135</v>
      </c>
      <c r="W19" s="1">
        <v>134753</v>
      </c>
      <c r="Y19" s="4"/>
      <c r="AA19" s="4"/>
      <c r="AB19" s="4"/>
      <c r="AC19" s="4"/>
      <c r="AD19" s="4"/>
    </row>
    <row r="20" spans="1:30" ht="12">
      <c r="A20" s="7">
        <v>1737</v>
      </c>
      <c r="B20" s="7" t="s">
        <v>136</v>
      </c>
      <c r="C20" s="1">
        <v>11</v>
      </c>
      <c r="D20" s="1">
        <v>2010</v>
      </c>
      <c r="E20" s="4">
        <v>118</v>
      </c>
      <c r="F20" s="4">
        <v>62</v>
      </c>
      <c r="G20" s="4">
        <v>56</v>
      </c>
      <c r="H20" s="39">
        <v>1.029</v>
      </c>
      <c r="I20" s="4">
        <v>62</v>
      </c>
      <c r="J20" s="4">
        <v>56</v>
      </c>
      <c r="K20" s="4">
        <v>118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1" t="s">
        <v>137</v>
      </c>
      <c r="V20" s="1" t="s">
        <v>135</v>
      </c>
      <c r="W20" s="1">
        <v>134754</v>
      </c>
      <c r="Y20" s="4"/>
      <c r="AA20" s="4"/>
      <c r="AB20" s="4"/>
      <c r="AC20" s="4"/>
      <c r="AD20" s="4"/>
    </row>
    <row r="21" spans="1:30" ht="12">
      <c r="A21" s="7">
        <v>1737</v>
      </c>
      <c r="B21" s="7" t="s">
        <v>136</v>
      </c>
      <c r="C21" s="1">
        <v>12</v>
      </c>
      <c r="D21" s="1">
        <v>2009</v>
      </c>
      <c r="E21" s="4">
        <v>104</v>
      </c>
      <c r="F21" s="4">
        <v>64</v>
      </c>
      <c r="G21" s="4">
        <v>40</v>
      </c>
      <c r="H21" s="39">
        <v>0.907</v>
      </c>
      <c r="I21" s="4">
        <v>64</v>
      </c>
      <c r="J21" s="4">
        <v>40</v>
      </c>
      <c r="K21" s="4">
        <v>104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1" t="s">
        <v>137</v>
      </c>
      <c r="V21" s="1" t="s">
        <v>135</v>
      </c>
      <c r="W21" s="1">
        <v>134755</v>
      </c>
      <c r="Y21" s="4"/>
      <c r="AA21" s="4"/>
      <c r="AB21" s="4"/>
      <c r="AC21" s="4"/>
      <c r="AD21" s="4"/>
    </row>
    <row r="22" spans="1:30" ht="12">
      <c r="A22" s="7">
        <v>1737</v>
      </c>
      <c r="B22" s="7" t="s">
        <v>136</v>
      </c>
      <c r="C22" s="1">
        <v>13</v>
      </c>
      <c r="D22" s="1">
        <v>2008</v>
      </c>
      <c r="E22" s="4">
        <v>102</v>
      </c>
      <c r="F22" s="4">
        <v>45</v>
      </c>
      <c r="G22" s="4">
        <v>57</v>
      </c>
      <c r="H22" s="39">
        <v>0.889</v>
      </c>
      <c r="I22" s="4">
        <v>45</v>
      </c>
      <c r="J22" s="4">
        <v>57</v>
      </c>
      <c r="K22" s="4">
        <v>102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1" t="s">
        <v>137</v>
      </c>
      <c r="V22" s="1" t="s">
        <v>135</v>
      </c>
      <c r="W22" s="1">
        <v>134756</v>
      </c>
      <c r="Y22" s="4"/>
      <c r="AA22" s="4"/>
      <c r="AB22" s="4"/>
      <c r="AC22" s="4"/>
      <c r="AD22" s="4"/>
    </row>
    <row r="23" spans="1:30" ht="12">
      <c r="A23" s="7">
        <v>1737</v>
      </c>
      <c r="B23" s="7" t="s">
        <v>136</v>
      </c>
      <c r="C23" s="1">
        <v>14</v>
      </c>
      <c r="D23" s="1">
        <v>2007</v>
      </c>
      <c r="E23" s="4">
        <v>103</v>
      </c>
      <c r="F23" s="4">
        <v>52</v>
      </c>
      <c r="G23" s="4">
        <v>51</v>
      </c>
      <c r="H23" s="39">
        <v>0.898</v>
      </c>
      <c r="I23" s="4">
        <v>52</v>
      </c>
      <c r="J23" s="4">
        <v>51</v>
      </c>
      <c r="K23" s="4">
        <v>103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1" t="s">
        <v>137</v>
      </c>
      <c r="V23" s="1" t="s">
        <v>135</v>
      </c>
      <c r="W23" s="1">
        <v>134757</v>
      </c>
      <c r="Y23" s="4"/>
      <c r="AA23" s="4"/>
      <c r="AB23" s="4"/>
      <c r="AC23" s="4"/>
      <c r="AD23" s="4"/>
    </row>
    <row r="24" spans="1:30" ht="12">
      <c r="A24" s="7">
        <v>1737</v>
      </c>
      <c r="B24" s="7" t="s">
        <v>136</v>
      </c>
      <c r="C24" s="1">
        <v>15</v>
      </c>
      <c r="D24" s="1">
        <v>2006</v>
      </c>
      <c r="E24" s="4">
        <v>94</v>
      </c>
      <c r="F24" s="4">
        <v>43</v>
      </c>
      <c r="G24" s="4">
        <v>51</v>
      </c>
      <c r="H24" s="39">
        <v>0.819</v>
      </c>
      <c r="I24" s="4">
        <v>43</v>
      </c>
      <c r="J24" s="4">
        <v>51</v>
      </c>
      <c r="K24" s="4">
        <v>94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1" t="s">
        <v>137</v>
      </c>
      <c r="V24" s="1" t="s">
        <v>135</v>
      </c>
      <c r="W24" s="1">
        <v>134758</v>
      </c>
      <c r="Y24" s="4"/>
      <c r="AA24" s="4"/>
      <c r="AB24" s="4"/>
      <c r="AC24" s="4"/>
      <c r="AD24" s="4"/>
    </row>
    <row r="25" spans="1:30" ht="12">
      <c r="A25" s="7">
        <v>1737</v>
      </c>
      <c r="B25" s="7" t="s">
        <v>136</v>
      </c>
      <c r="C25" s="1">
        <v>16</v>
      </c>
      <c r="D25" s="1">
        <v>2005</v>
      </c>
      <c r="E25" s="4">
        <v>122</v>
      </c>
      <c r="F25" s="4">
        <v>61</v>
      </c>
      <c r="G25" s="4">
        <v>61</v>
      </c>
      <c r="H25" s="39">
        <v>1.063</v>
      </c>
      <c r="I25" s="4">
        <v>61</v>
      </c>
      <c r="J25" s="4">
        <v>61</v>
      </c>
      <c r="K25" s="4">
        <v>122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" t="s">
        <v>137</v>
      </c>
      <c r="V25" s="1" t="s">
        <v>135</v>
      </c>
      <c r="W25" s="1">
        <v>134759</v>
      </c>
      <c r="Y25" s="4"/>
      <c r="AA25" s="4"/>
      <c r="AB25" s="4"/>
      <c r="AC25" s="4"/>
      <c r="AD25" s="4"/>
    </row>
    <row r="26" spans="1:30" ht="12">
      <c r="A26" s="7">
        <v>1737</v>
      </c>
      <c r="B26" s="7" t="s">
        <v>136</v>
      </c>
      <c r="C26" s="1">
        <v>17</v>
      </c>
      <c r="D26" s="1">
        <v>2004</v>
      </c>
      <c r="E26" s="4">
        <v>72</v>
      </c>
      <c r="F26" s="4">
        <v>36</v>
      </c>
      <c r="G26" s="4">
        <v>36</v>
      </c>
      <c r="H26" s="39">
        <v>0.628</v>
      </c>
      <c r="I26" s="4">
        <v>36</v>
      </c>
      <c r="J26" s="4">
        <v>36</v>
      </c>
      <c r="K26" s="4">
        <v>72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1" t="s">
        <v>137</v>
      </c>
      <c r="V26" s="1" t="s">
        <v>135</v>
      </c>
      <c r="W26" s="1">
        <v>134760</v>
      </c>
      <c r="Y26" s="4"/>
      <c r="AA26" s="4"/>
      <c r="AB26" s="4"/>
      <c r="AC26" s="4"/>
      <c r="AD26" s="4"/>
    </row>
    <row r="27" spans="1:30" ht="12">
      <c r="A27" s="7">
        <v>1737</v>
      </c>
      <c r="B27" s="7" t="s">
        <v>136</v>
      </c>
      <c r="C27" s="1">
        <v>18</v>
      </c>
      <c r="D27" s="1">
        <v>2003</v>
      </c>
      <c r="E27" s="4">
        <v>106</v>
      </c>
      <c r="F27" s="4">
        <v>57</v>
      </c>
      <c r="G27" s="4">
        <v>49</v>
      </c>
      <c r="H27" s="39">
        <v>0.924</v>
      </c>
      <c r="I27" s="4">
        <v>57</v>
      </c>
      <c r="J27" s="4">
        <v>49</v>
      </c>
      <c r="K27" s="4">
        <v>106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1" t="s">
        <v>137</v>
      </c>
      <c r="V27" s="1" t="s">
        <v>135</v>
      </c>
      <c r="W27" s="1">
        <v>134761</v>
      </c>
      <c r="Y27" s="4"/>
      <c r="AA27" s="4"/>
      <c r="AB27" s="4"/>
      <c r="AC27" s="4"/>
      <c r="AD27" s="4"/>
    </row>
    <row r="28" spans="1:30" ht="12">
      <c r="A28" s="7">
        <v>1737</v>
      </c>
      <c r="B28" s="7" t="s">
        <v>136</v>
      </c>
      <c r="C28" s="1">
        <v>19</v>
      </c>
      <c r="D28" s="1">
        <v>2002</v>
      </c>
      <c r="E28" s="4">
        <v>100</v>
      </c>
      <c r="F28" s="4">
        <v>45</v>
      </c>
      <c r="G28" s="4">
        <v>55</v>
      </c>
      <c r="H28" s="39">
        <v>0.872</v>
      </c>
      <c r="I28" s="4">
        <v>45</v>
      </c>
      <c r="J28" s="4">
        <v>54</v>
      </c>
      <c r="K28" s="4">
        <v>99</v>
      </c>
      <c r="L28" s="4">
        <v>0</v>
      </c>
      <c r="M28" s="4">
        <v>1</v>
      </c>
      <c r="N28" s="4">
        <v>1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1" t="s">
        <v>137</v>
      </c>
      <c r="V28" s="1" t="s">
        <v>135</v>
      </c>
      <c r="W28" s="1">
        <v>134762</v>
      </c>
      <c r="Y28" s="4"/>
      <c r="AA28" s="4"/>
      <c r="AB28" s="4"/>
      <c r="AC28" s="4"/>
      <c r="AD28" s="4"/>
    </row>
    <row r="29" spans="1:30" ht="12">
      <c r="A29" s="7">
        <v>1737</v>
      </c>
      <c r="B29" s="7" t="s">
        <v>136</v>
      </c>
      <c r="C29" s="1">
        <v>20</v>
      </c>
      <c r="D29" s="1">
        <v>2001</v>
      </c>
      <c r="E29" s="4">
        <v>96</v>
      </c>
      <c r="F29" s="4">
        <v>53</v>
      </c>
      <c r="G29" s="4">
        <v>43</v>
      </c>
      <c r="H29" s="39">
        <v>0.837</v>
      </c>
      <c r="I29" s="4">
        <v>53</v>
      </c>
      <c r="J29" s="4">
        <v>41</v>
      </c>
      <c r="K29" s="4">
        <v>94</v>
      </c>
      <c r="L29" s="4">
        <v>0</v>
      </c>
      <c r="M29" s="4">
        <v>2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1" t="s">
        <v>137</v>
      </c>
      <c r="V29" s="1" t="s">
        <v>135</v>
      </c>
      <c r="W29" s="1">
        <v>134763</v>
      </c>
      <c r="Y29" s="4"/>
      <c r="AA29" s="4"/>
      <c r="AB29" s="4"/>
      <c r="AC29" s="4"/>
      <c r="AD29" s="4"/>
    </row>
    <row r="30" spans="1:30" ht="12">
      <c r="A30" s="7">
        <v>1737</v>
      </c>
      <c r="B30" s="7" t="s">
        <v>136</v>
      </c>
      <c r="C30" s="1">
        <v>21</v>
      </c>
      <c r="D30" s="1">
        <v>2000</v>
      </c>
      <c r="E30" s="4">
        <v>114</v>
      </c>
      <c r="F30" s="4">
        <v>64</v>
      </c>
      <c r="G30" s="4">
        <v>50</v>
      </c>
      <c r="H30" s="39">
        <v>0.994</v>
      </c>
      <c r="I30" s="4">
        <v>63</v>
      </c>
      <c r="J30" s="4">
        <v>49</v>
      </c>
      <c r="K30" s="4">
        <v>112</v>
      </c>
      <c r="L30" s="4">
        <v>1</v>
      </c>
      <c r="M30" s="4">
        <v>1</v>
      </c>
      <c r="N30" s="4">
        <v>2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1" t="s">
        <v>137</v>
      </c>
      <c r="V30" s="1" t="s">
        <v>135</v>
      </c>
      <c r="W30" s="1">
        <v>134764</v>
      </c>
      <c r="Y30" s="4"/>
      <c r="AA30" s="4"/>
      <c r="AB30" s="4"/>
      <c r="AC30" s="4"/>
      <c r="AD30" s="4"/>
    </row>
    <row r="31" spans="1:30" ht="12">
      <c r="A31" s="7">
        <v>1737</v>
      </c>
      <c r="B31" s="7" t="s">
        <v>136</v>
      </c>
      <c r="C31" s="1">
        <v>22</v>
      </c>
      <c r="D31" s="1">
        <v>1999</v>
      </c>
      <c r="E31" s="4">
        <v>109</v>
      </c>
      <c r="F31" s="4">
        <v>62</v>
      </c>
      <c r="G31" s="4">
        <v>47</v>
      </c>
      <c r="H31" s="39">
        <v>0.95</v>
      </c>
      <c r="I31" s="4">
        <v>60</v>
      </c>
      <c r="J31" s="4">
        <v>47</v>
      </c>
      <c r="K31" s="4">
        <v>107</v>
      </c>
      <c r="L31" s="4">
        <v>2</v>
      </c>
      <c r="M31" s="4">
        <v>0</v>
      </c>
      <c r="N31" s="4">
        <v>2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1" t="s">
        <v>137</v>
      </c>
      <c r="V31" s="1" t="s">
        <v>135</v>
      </c>
      <c r="W31" s="1">
        <v>134765</v>
      </c>
      <c r="Y31" s="4"/>
      <c r="AA31" s="4"/>
      <c r="AB31" s="4"/>
      <c r="AC31" s="4"/>
      <c r="AD31" s="4"/>
    </row>
    <row r="32" spans="1:30" ht="12">
      <c r="A32" s="7">
        <v>1737</v>
      </c>
      <c r="B32" s="7" t="s">
        <v>136</v>
      </c>
      <c r="C32" s="1">
        <v>23</v>
      </c>
      <c r="D32" s="1">
        <v>1998</v>
      </c>
      <c r="E32" s="4">
        <v>121</v>
      </c>
      <c r="F32" s="4">
        <v>68</v>
      </c>
      <c r="G32" s="4">
        <v>53</v>
      </c>
      <c r="H32" s="39">
        <v>1.055</v>
      </c>
      <c r="I32" s="4">
        <v>67</v>
      </c>
      <c r="J32" s="4">
        <v>49</v>
      </c>
      <c r="K32" s="4">
        <v>116</v>
      </c>
      <c r="L32" s="4">
        <v>1</v>
      </c>
      <c r="M32" s="4">
        <v>4</v>
      </c>
      <c r="N32" s="4">
        <v>5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1" t="s">
        <v>137</v>
      </c>
      <c r="V32" s="1" t="s">
        <v>135</v>
      </c>
      <c r="W32" s="1">
        <v>134766</v>
      </c>
      <c r="Y32" s="4"/>
      <c r="AA32" s="4"/>
      <c r="AB32" s="4"/>
      <c r="AC32" s="4"/>
      <c r="AD32" s="4"/>
    </row>
    <row r="33" spans="1:30" ht="12">
      <c r="A33" s="7">
        <v>1737</v>
      </c>
      <c r="B33" s="7" t="s">
        <v>136</v>
      </c>
      <c r="C33" s="1">
        <v>24</v>
      </c>
      <c r="D33" s="1">
        <v>1997</v>
      </c>
      <c r="E33" s="4">
        <v>105</v>
      </c>
      <c r="F33" s="4">
        <v>64</v>
      </c>
      <c r="G33" s="4">
        <v>41</v>
      </c>
      <c r="H33" s="39">
        <v>0.915</v>
      </c>
      <c r="I33" s="4">
        <v>64</v>
      </c>
      <c r="J33" s="4">
        <v>39</v>
      </c>
      <c r="K33" s="4">
        <v>103</v>
      </c>
      <c r="L33" s="4">
        <v>0</v>
      </c>
      <c r="M33" s="4">
        <v>2</v>
      </c>
      <c r="N33" s="4">
        <v>2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1" t="s">
        <v>137</v>
      </c>
      <c r="V33" s="1" t="s">
        <v>135</v>
      </c>
      <c r="W33" s="1">
        <v>134767</v>
      </c>
      <c r="Y33" s="4"/>
      <c r="AA33" s="4"/>
      <c r="AB33" s="4"/>
      <c r="AC33" s="4"/>
      <c r="AD33" s="4"/>
    </row>
    <row r="34" spans="1:30" ht="12">
      <c r="A34" s="7">
        <v>1737</v>
      </c>
      <c r="B34" s="7" t="s">
        <v>136</v>
      </c>
      <c r="C34" s="1">
        <v>25</v>
      </c>
      <c r="D34" s="1">
        <v>1996</v>
      </c>
      <c r="E34" s="4">
        <v>101</v>
      </c>
      <c r="F34" s="4">
        <v>45</v>
      </c>
      <c r="G34" s="4">
        <v>56</v>
      </c>
      <c r="H34" s="39">
        <v>0.88</v>
      </c>
      <c r="I34" s="4">
        <v>44</v>
      </c>
      <c r="J34" s="4">
        <v>49</v>
      </c>
      <c r="K34" s="4">
        <v>93</v>
      </c>
      <c r="L34" s="4">
        <v>1</v>
      </c>
      <c r="M34" s="4">
        <v>7</v>
      </c>
      <c r="N34" s="4">
        <v>8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1" t="s">
        <v>137</v>
      </c>
      <c r="V34" s="1" t="s">
        <v>135</v>
      </c>
      <c r="W34" s="1">
        <v>134768</v>
      </c>
      <c r="Y34" s="4"/>
      <c r="AA34" s="4"/>
      <c r="AB34" s="4"/>
      <c r="AC34" s="4"/>
      <c r="AD34" s="4"/>
    </row>
    <row r="35" spans="1:30" ht="12">
      <c r="A35" s="7">
        <v>1737</v>
      </c>
      <c r="B35" s="7" t="s">
        <v>136</v>
      </c>
      <c r="C35" s="1">
        <v>26</v>
      </c>
      <c r="D35" s="1">
        <v>1995</v>
      </c>
      <c r="E35" s="4">
        <v>99</v>
      </c>
      <c r="F35" s="4">
        <v>55</v>
      </c>
      <c r="G35" s="4">
        <v>44</v>
      </c>
      <c r="H35" s="39">
        <v>0.863</v>
      </c>
      <c r="I35" s="4">
        <v>49</v>
      </c>
      <c r="J35" s="4">
        <v>39</v>
      </c>
      <c r="K35" s="4">
        <v>88</v>
      </c>
      <c r="L35" s="4">
        <v>6</v>
      </c>
      <c r="M35" s="4">
        <v>4</v>
      </c>
      <c r="N35" s="4">
        <v>10</v>
      </c>
      <c r="O35" s="4">
        <v>0</v>
      </c>
      <c r="P35" s="4">
        <v>0</v>
      </c>
      <c r="Q35" s="4">
        <v>0</v>
      </c>
      <c r="R35" s="4">
        <v>0</v>
      </c>
      <c r="S35" s="4">
        <v>1</v>
      </c>
      <c r="T35" s="4">
        <v>1</v>
      </c>
      <c r="U35" s="1" t="s">
        <v>137</v>
      </c>
      <c r="V35" s="1" t="s">
        <v>135</v>
      </c>
      <c r="W35" s="1">
        <v>134769</v>
      </c>
      <c r="Y35" s="4"/>
      <c r="AA35" s="4"/>
      <c r="AB35" s="4"/>
      <c r="AC35" s="4"/>
      <c r="AD35" s="4"/>
    </row>
    <row r="36" spans="1:30" ht="12">
      <c r="A36" s="7">
        <v>1737</v>
      </c>
      <c r="B36" s="7" t="s">
        <v>136</v>
      </c>
      <c r="C36" s="1">
        <v>27</v>
      </c>
      <c r="D36" s="1">
        <v>1994</v>
      </c>
      <c r="E36" s="4">
        <v>134</v>
      </c>
      <c r="F36" s="4">
        <v>63</v>
      </c>
      <c r="G36" s="4">
        <v>71</v>
      </c>
      <c r="H36" s="39">
        <v>1.168</v>
      </c>
      <c r="I36" s="4">
        <v>58</v>
      </c>
      <c r="J36" s="4">
        <v>60</v>
      </c>
      <c r="K36" s="4">
        <v>118</v>
      </c>
      <c r="L36" s="4">
        <v>4</v>
      </c>
      <c r="M36" s="4">
        <v>9</v>
      </c>
      <c r="N36" s="4">
        <v>13</v>
      </c>
      <c r="O36" s="4">
        <v>0</v>
      </c>
      <c r="P36" s="4">
        <v>0</v>
      </c>
      <c r="Q36" s="4">
        <v>0</v>
      </c>
      <c r="R36" s="4">
        <v>1</v>
      </c>
      <c r="S36" s="4">
        <v>2</v>
      </c>
      <c r="T36" s="4">
        <v>3</v>
      </c>
      <c r="U36" s="1" t="s">
        <v>137</v>
      </c>
      <c r="V36" s="1" t="s">
        <v>135</v>
      </c>
      <c r="W36" s="1">
        <v>134770</v>
      </c>
      <c r="Y36" s="4"/>
      <c r="AA36" s="4"/>
      <c r="AB36" s="4"/>
      <c r="AC36" s="4"/>
      <c r="AD36" s="4"/>
    </row>
    <row r="37" spans="1:30" ht="12">
      <c r="A37" s="7">
        <v>1737</v>
      </c>
      <c r="B37" s="7" t="s">
        <v>136</v>
      </c>
      <c r="C37" s="1">
        <v>28</v>
      </c>
      <c r="D37" s="1">
        <v>1993</v>
      </c>
      <c r="E37" s="4">
        <v>110</v>
      </c>
      <c r="F37" s="4">
        <v>65</v>
      </c>
      <c r="G37" s="4">
        <v>45</v>
      </c>
      <c r="H37" s="39">
        <v>0.959</v>
      </c>
      <c r="I37" s="4">
        <v>59</v>
      </c>
      <c r="J37" s="4">
        <v>41</v>
      </c>
      <c r="K37" s="4">
        <v>100</v>
      </c>
      <c r="L37" s="4">
        <v>6</v>
      </c>
      <c r="M37" s="4">
        <v>4</v>
      </c>
      <c r="N37" s="4">
        <v>10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1" t="s">
        <v>137</v>
      </c>
      <c r="V37" s="1" t="s">
        <v>135</v>
      </c>
      <c r="W37" s="1">
        <v>134771</v>
      </c>
      <c r="Y37" s="4"/>
      <c r="AA37" s="4"/>
      <c r="AB37" s="4"/>
      <c r="AC37" s="4"/>
      <c r="AD37" s="4"/>
    </row>
    <row r="38" spans="1:30" ht="12">
      <c r="A38" s="7">
        <v>1737</v>
      </c>
      <c r="B38" s="7" t="s">
        <v>136</v>
      </c>
      <c r="C38" s="1">
        <v>29</v>
      </c>
      <c r="D38" s="1">
        <v>1992</v>
      </c>
      <c r="E38" s="4">
        <v>130</v>
      </c>
      <c r="F38" s="4">
        <v>63</v>
      </c>
      <c r="G38" s="4">
        <v>67</v>
      </c>
      <c r="H38" s="39">
        <v>1.133</v>
      </c>
      <c r="I38" s="4">
        <v>59</v>
      </c>
      <c r="J38" s="4">
        <v>60</v>
      </c>
      <c r="K38" s="4">
        <v>119</v>
      </c>
      <c r="L38" s="4">
        <v>4</v>
      </c>
      <c r="M38" s="4">
        <v>6</v>
      </c>
      <c r="N38" s="4">
        <v>10</v>
      </c>
      <c r="O38" s="4">
        <v>0</v>
      </c>
      <c r="P38" s="4">
        <v>0</v>
      </c>
      <c r="Q38" s="4">
        <v>0</v>
      </c>
      <c r="R38" s="4">
        <v>0</v>
      </c>
      <c r="S38" s="4">
        <v>1</v>
      </c>
      <c r="T38" s="4">
        <v>1</v>
      </c>
      <c r="U38" s="1" t="s">
        <v>137</v>
      </c>
      <c r="V38" s="1" t="s">
        <v>135</v>
      </c>
      <c r="W38" s="1">
        <v>134772</v>
      </c>
      <c r="Y38" s="4"/>
      <c r="AA38" s="4"/>
      <c r="AB38" s="4"/>
      <c r="AC38" s="4"/>
      <c r="AD38" s="4"/>
    </row>
    <row r="39" spans="1:30" ht="12">
      <c r="A39" s="7">
        <v>1737</v>
      </c>
      <c r="B39" s="7" t="s">
        <v>136</v>
      </c>
      <c r="C39" s="1">
        <v>30</v>
      </c>
      <c r="D39" s="1">
        <v>1991</v>
      </c>
      <c r="E39" s="4">
        <v>122</v>
      </c>
      <c r="F39" s="4">
        <v>71</v>
      </c>
      <c r="G39" s="4">
        <v>51</v>
      </c>
      <c r="H39" s="39">
        <v>1.063</v>
      </c>
      <c r="I39" s="4">
        <v>63</v>
      </c>
      <c r="J39" s="4">
        <v>41</v>
      </c>
      <c r="K39" s="4">
        <v>104</v>
      </c>
      <c r="L39" s="4">
        <v>5</v>
      </c>
      <c r="M39" s="4">
        <v>9</v>
      </c>
      <c r="N39" s="4">
        <v>14</v>
      </c>
      <c r="O39" s="4">
        <v>1</v>
      </c>
      <c r="P39" s="4">
        <v>0</v>
      </c>
      <c r="Q39" s="4">
        <v>1</v>
      </c>
      <c r="R39" s="4">
        <v>2</v>
      </c>
      <c r="S39" s="4">
        <v>1</v>
      </c>
      <c r="T39" s="4">
        <v>3</v>
      </c>
      <c r="U39" s="1" t="s">
        <v>137</v>
      </c>
      <c r="V39" s="1" t="s">
        <v>135</v>
      </c>
      <c r="W39" s="1">
        <v>134773</v>
      </c>
      <c r="Y39" s="4"/>
      <c r="AA39" s="4"/>
      <c r="AB39" s="4"/>
      <c r="AC39" s="4"/>
      <c r="AD39" s="4"/>
    </row>
    <row r="40" spans="1:30" ht="12">
      <c r="A40" s="7">
        <v>1737</v>
      </c>
      <c r="B40" s="7" t="s">
        <v>136</v>
      </c>
      <c r="C40" s="1">
        <v>31</v>
      </c>
      <c r="D40" s="1">
        <v>1990</v>
      </c>
      <c r="E40" s="4">
        <v>127</v>
      </c>
      <c r="F40" s="4">
        <v>76</v>
      </c>
      <c r="G40" s="4">
        <v>51</v>
      </c>
      <c r="H40" s="39">
        <v>1.107</v>
      </c>
      <c r="I40" s="4">
        <v>65</v>
      </c>
      <c r="J40" s="4">
        <v>41</v>
      </c>
      <c r="K40" s="4">
        <v>106</v>
      </c>
      <c r="L40" s="4">
        <v>10</v>
      </c>
      <c r="M40" s="4">
        <v>10</v>
      </c>
      <c r="N40" s="4">
        <v>20</v>
      </c>
      <c r="O40" s="4">
        <v>0</v>
      </c>
      <c r="P40" s="4">
        <v>0</v>
      </c>
      <c r="Q40" s="4">
        <v>0</v>
      </c>
      <c r="R40" s="4">
        <v>1</v>
      </c>
      <c r="S40" s="4">
        <v>0</v>
      </c>
      <c r="T40" s="4">
        <v>1</v>
      </c>
      <c r="U40" s="1" t="s">
        <v>137</v>
      </c>
      <c r="V40" s="1" t="s">
        <v>135</v>
      </c>
      <c r="W40" s="1">
        <v>134774</v>
      </c>
      <c r="Y40" s="4"/>
      <c r="AA40" s="4"/>
      <c r="AB40" s="4"/>
      <c r="AC40" s="4"/>
      <c r="AD40" s="4"/>
    </row>
    <row r="41" spans="1:30" ht="12">
      <c r="A41" s="7">
        <v>1737</v>
      </c>
      <c r="B41" s="7" t="s">
        <v>136</v>
      </c>
      <c r="C41" s="1">
        <v>32</v>
      </c>
      <c r="D41" s="1">
        <v>1989</v>
      </c>
      <c r="E41" s="4">
        <v>139</v>
      </c>
      <c r="F41" s="4">
        <v>72</v>
      </c>
      <c r="G41" s="4">
        <v>67</v>
      </c>
      <c r="H41" s="39">
        <v>1.212</v>
      </c>
      <c r="I41" s="4">
        <v>61</v>
      </c>
      <c r="J41" s="4">
        <v>55</v>
      </c>
      <c r="K41" s="4">
        <v>116</v>
      </c>
      <c r="L41" s="4">
        <v>10</v>
      </c>
      <c r="M41" s="4">
        <v>11</v>
      </c>
      <c r="N41" s="4">
        <v>21</v>
      </c>
      <c r="O41" s="4">
        <v>0</v>
      </c>
      <c r="P41" s="4">
        <v>0</v>
      </c>
      <c r="Q41" s="4">
        <v>0</v>
      </c>
      <c r="R41" s="4">
        <v>1</v>
      </c>
      <c r="S41" s="4">
        <v>1</v>
      </c>
      <c r="T41" s="4">
        <v>2</v>
      </c>
      <c r="U41" s="1" t="s">
        <v>137</v>
      </c>
      <c r="V41" s="1" t="s">
        <v>135</v>
      </c>
      <c r="W41" s="1">
        <v>134775</v>
      </c>
      <c r="Y41" s="4"/>
      <c r="AA41" s="4"/>
      <c r="AB41" s="4"/>
      <c r="AC41" s="4"/>
      <c r="AD41" s="4"/>
    </row>
    <row r="42" spans="1:30" ht="12">
      <c r="A42" s="7">
        <v>1737</v>
      </c>
      <c r="B42" s="7" t="s">
        <v>136</v>
      </c>
      <c r="C42" s="1">
        <v>33</v>
      </c>
      <c r="D42" s="1">
        <v>1988</v>
      </c>
      <c r="E42" s="4">
        <v>127</v>
      </c>
      <c r="F42" s="4">
        <v>71</v>
      </c>
      <c r="G42" s="4">
        <v>56</v>
      </c>
      <c r="H42" s="39">
        <v>1.107</v>
      </c>
      <c r="I42" s="4">
        <v>59</v>
      </c>
      <c r="J42" s="4">
        <v>38</v>
      </c>
      <c r="K42" s="4">
        <v>97</v>
      </c>
      <c r="L42" s="4">
        <v>11</v>
      </c>
      <c r="M42" s="4">
        <v>16</v>
      </c>
      <c r="N42" s="4">
        <v>27</v>
      </c>
      <c r="O42" s="4">
        <v>0</v>
      </c>
      <c r="P42" s="4">
        <v>0</v>
      </c>
      <c r="Q42" s="4">
        <v>0</v>
      </c>
      <c r="R42" s="4">
        <v>1</v>
      </c>
      <c r="S42" s="4">
        <v>2</v>
      </c>
      <c r="T42" s="4">
        <v>3</v>
      </c>
      <c r="U42" s="1" t="s">
        <v>137</v>
      </c>
      <c r="V42" s="1" t="s">
        <v>135</v>
      </c>
      <c r="W42" s="1">
        <v>134776</v>
      </c>
      <c r="Y42" s="4"/>
      <c r="AA42" s="4"/>
      <c r="AB42" s="4"/>
      <c r="AC42" s="4"/>
      <c r="AD42" s="4"/>
    </row>
    <row r="43" spans="1:30" ht="12">
      <c r="A43" s="7">
        <v>1737</v>
      </c>
      <c r="B43" s="7" t="s">
        <v>136</v>
      </c>
      <c r="C43" s="1">
        <v>34</v>
      </c>
      <c r="D43" s="1">
        <v>1987</v>
      </c>
      <c r="E43" s="4">
        <v>119</v>
      </c>
      <c r="F43" s="4">
        <v>57</v>
      </c>
      <c r="G43" s="4">
        <v>62</v>
      </c>
      <c r="H43" s="39">
        <v>1.037</v>
      </c>
      <c r="I43" s="4">
        <v>48</v>
      </c>
      <c r="J43" s="4">
        <v>41</v>
      </c>
      <c r="K43" s="4">
        <v>89</v>
      </c>
      <c r="L43" s="4">
        <v>7</v>
      </c>
      <c r="M43" s="4">
        <v>16</v>
      </c>
      <c r="N43" s="4">
        <v>23</v>
      </c>
      <c r="O43" s="4">
        <v>0</v>
      </c>
      <c r="P43" s="4">
        <v>0</v>
      </c>
      <c r="Q43" s="4">
        <v>0</v>
      </c>
      <c r="R43" s="4">
        <v>2</v>
      </c>
      <c r="S43" s="4">
        <v>5</v>
      </c>
      <c r="T43" s="4">
        <v>7</v>
      </c>
      <c r="U43" s="1" t="s">
        <v>137</v>
      </c>
      <c r="V43" s="1" t="s">
        <v>135</v>
      </c>
      <c r="W43" s="1">
        <v>134777</v>
      </c>
      <c r="Y43" s="4"/>
      <c r="AA43" s="4"/>
      <c r="AB43" s="4"/>
      <c r="AC43" s="4"/>
      <c r="AD43" s="4"/>
    </row>
    <row r="44" spans="1:30" ht="12">
      <c r="A44" s="7">
        <v>1737</v>
      </c>
      <c r="B44" s="7" t="s">
        <v>136</v>
      </c>
      <c r="C44" s="1">
        <v>35</v>
      </c>
      <c r="D44" s="1">
        <v>1986</v>
      </c>
      <c r="E44" s="4">
        <v>124</v>
      </c>
      <c r="F44" s="4">
        <v>67</v>
      </c>
      <c r="G44" s="4">
        <v>57</v>
      </c>
      <c r="H44" s="39">
        <v>1.081</v>
      </c>
      <c r="I44" s="4">
        <v>49</v>
      </c>
      <c r="J44" s="4">
        <v>40</v>
      </c>
      <c r="K44" s="4">
        <v>89</v>
      </c>
      <c r="L44" s="4">
        <v>16</v>
      </c>
      <c r="M44" s="4">
        <v>15</v>
      </c>
      <c r="N44" s="4">
        <v>31</v>
      </c>
      <c r="O44" s="4">
        <v>0</v>
      </c>
      <c r="P44" s="4">
        <v>0</v>
      </c>
      <c r="Q44" s="4">
        <v>0</v>
      </c>
      <c r="R44" s="4">
        <v>2</v>
      </c>
      <c r="S44" s="4">
        <v>2</v>
      </c>
      <c r="T44" s="4">
        <v>4</v>
      </c>
      <c r="U44" s="1" t="s">
        <v>137</v>
      </c>
      <c r="V44" s="1" t="s">
        <v>135</v>
      </c>
      <c r="W44" s="1">
        <v>134778</v>
      </c>
      <c r="Y44" s="4"/>
      <c r="AA44" s="4"/>
      <c r="AB44" s="4"/>
      <c r="AC44" s="4"/>
      <c r="AD44" s="4"/>
    </row>
    <row r="45" spans="1:30" ht="12">
      <c r="A45" s="7">
        <v>1737</v>
      </c>
      <c r="B45" s="7" t="s">
        <v>136</v>
      </c>
      <c r="C45" s="1">
        <v>36</v>
      </c>
      <c r="D45" s="1">
        <v>1985</v>
      </c>
      <c r="E45" s="4">
        <v>116</v>
      </c>
      <c r="F45" s="4">
        <v>56</v>
      </c>
      <c r="G45" s="4">
        <v>60</v>
      </c>
      <c r="H45" s="39">
        <v>1.011</v>
      </c>
      <c r="I45" s="4">
        <v>41</v>
      </c>
      <c r="J45" s="4">
        <v>40</v>
      </c>
      <c r="K45" s="4">
        <v>81</v>
      </c>
      <c r="L45" s="4">
        <v>14</v>
      </c>
      <c r="M45" s="4">
        <v>19</v>
      </c>
      <c r="N45" s="4">
        <v>33</v>
      </c>
      <c r="O45" s="4">
        <v>0</v>
      </c>
      <c r="P45" s="4">
        <v>0</v>
      </c>
      <c r="Q45" s="4">
        <v>0</v>
      </c>
      <c r="R45" s="4">
        <v>1</v>
      </c>
      <c r="S45" s="4">
        <v>1</v>
      </c>
      <c r="T45" s="4">
        <v>2</v>
      </c>
      <c r="U45" s="1" t="s">
        <v>137</v>
      </c>
      <c r="V45" s="1" t="s">
        <v>135</v>
      </c>
      <c r="W45" s="1">
        <v>134779</v>
      </c>
      <c r="Y45" s="4"/>
      <c r="AA45" s="4"/>
      <c r="AB45" s="4"/>
      <c r="AC45" s="4"/>
      <c r="AD45" s="4"/>
    </row>
    <row r="46" spans="1:30" ht="12">
      <c r="A46" s="7">
        <v>1737</v>
      </c>
      <c r="B46" s="7" t="s">
        <v>136</v>
      </c>
      <c r="C46" s="1">
        <v>37</v>
      </c>
      <c r="D46" s="1">
        <v>1984</v>
      </c>
      <c r="E46" s="4">
        <v>112</v>
      </c>
      <c r="F46" s="4">
        <v>62</v>
      </c>
      <c r="G46" s="4">
        <v>50</v>
      </c>
      <c r="H46" s="39">
        <v>0.976</v>
      </c>
      <c r="I46" s="4">
        <v>48</v>
      </c>
      <c r="J46" s="4">
        <v>31</v>
      </c>
      <c r="K46" s="4">
        <v>79</v>
      </c>
      <c r="L46" s="4">
        <v>14</v>
      </c>
      <c r="M46" s="4">
        <v>17</v>
      </c>
      <c r="N46" s="4">
        <v>31</v>
      </c>
      <c r="O46" s="4">
        <v>0</v>
      </c>
      <c r="P46" s="4">
        <v>0</v>
      </c>
      <c r="Q46" s="4">
        <v>0</v>
      </c>
      <c r="R46" s="4">
        <v>0</v>
      </c>
      <c r="S46" s="4">
        <v>2</v>
      </c>
      <c r="T46" s="4">
        <v>2</v>
      </c>
      <c r="U46" s="1" t="s">
        <v>137</v>
      </c>
      <c r="V46" s="1" t="s">
        <v>135</v>
      </c>
      <c r="W46" s="1">
        <v>134780</v>
      </c>
      <c r="Y46" s="4"/>
      <c r="AA46" s="4"/>
      <c r="AB46" s="4"/>
      <c r="AC46" s="4"/>
      <c r="AD46" s="4"/>
    </row>
    <row r="47" spans="1:30" ht="12">
      <c r="A47" s="7">
        <v>1737</v>
      </c>
      <c r="B47" s="7" t="s">
        <v>136</v>
      </c>
      <c r="C47" s="1">
        <v>38</v>
      </c>
      <c r="D47" s="1">
        <v>1983</v>
      </c>
      <c r="E47" s="4">
        <v>105</v>
      </c>
      <c r="F47" s="4">
        <v>50</v>
      </c>
      <c r="G47" s="4">
        <v>55</v>
      </c>
      <c r="H47" s="39">
        <v>0.915</v>
      </c>
      <c r="I47" s="4">
        <v>33</v>
      </c>
      <c r="J47" s="4">
        <v>35</v>
      </c>
      <c r="K47" s="4">
        <v>68</v>
      </c>
      <c r="L47" s="4">
        <v>14</v>
      </c>
      <c r="M47" s="4">
        <v>18</v>
      </c>
      <c r="N47" s="4">
        <v>32</v>
      </c>
      <c r="O47" s="4">
        <v>0</v>
      </c>
      <c r="P47" s="4">
        <v>0</v>
      </c>
      <c r="Q47" s="4">
        <v>0</v>
      </c>
      <c r="R47" s="4">
        <v>3</v>
      </c>
      <c r="S47" s="4">
        <v>2</v>
      </c>
      <c r="T47" s="4">
        <v>5</v>
      </c>
      <c r="U47" s="1" t="s">
        <v>137</v>
      </c>
      <c r="V47" s="1" t="s">
        <v>135</v>
      </c>
      <c r="W47" s="1">
        <v>134781</v>
      </c>
      <c r="Y47" s="4"/>
      <c r="AA47" s="4"/>
      <c r="AB47" s="4"/>
      <c r="AC47" s="4"/>
      <c r="AD47" s="4"/>
    </row>
    <row r="48" spans="1:30" ht="12">
      <c r="A48" s="7">
        <v>1737</v>
      </c>
      <c r="B48" s="7" t="s">
        <v>136</v>
      </c>
      <c r="C48" s="1">
        <v>39</v>
      </c>
      <c r="D48" s="1">
        <v>1982</v>
      </c>
      <c r="E48" s="4">
        <v>109</v>
      </c>
      <c r="F48" s="4">
        <v>56</v>
      </c>
      <c r="G48" s="4">
        <v>53</v>
      </c>
      <c r="H48" s="39">
        <v>0.95</v>
      </c>
      <c r="I48" s="4">
        <v>40</v>
      </c>
      <c r="J48" s="4">
        <v>33</v>
      </c>
      <c r="K48" s="4">
        <v>73</v>
      </c>
      <c r="L48" s="4">
        <v>14</v>
      </c>
      <c r="M48" s="4">
        <v>13</v>
      </c>
      <c r="N48" s="4">
        <v>27</v>
      </c>
      <c r="O48" s="4">
        <v>1</v>
      </c>
      <c r="P48" s="4">
        <v>1</v>
      </c>
      <c r="Q48" s="4">
        <v>2</v>
      </c>
      <c r="R48" s="4">
        <v>1</v>
      </c>
      <c r="S48" s="4">
        <v>6</v>
      </c>
      <c r="T48" s="4">
        <v>7</v>
      </c>
      <c r="U48" s="1" t="s">
        <v>137</v>
      </c>
      <c r="V48" s="1" t="s">
        <v>135</v>
      </c>
      <c r="W48" s="1">
        <v>134782</v>
      </c>
      <c r="Y48" s="4"/>
      <c r="AA48" s="4"/>
      <c r="AB48" s="4"/>
      <c r="AC48" s="4"/>
      <c r="AD48" s="4"/>
    </row>
    <row r="49" spans="1:30" ht="12">
      <c r="A49" s="7">
        <v>1737</v>
      </c>
      <c r="B49" s="7" t="s">
        <v>136</v>
      </c>
      <c r="C49" s="1">
        <v>40</v>
      </c>
      <c r="D49" s="1">
        <v>1981</v>
      </c>
      <c r="E49" s="4">
        <v>121</v>
      </c>
      <c r="F49" s="4">
        <v>61</v>
      </c>
      <c r="G49" s="4">
        <v>60</v>
      </c>
      <c r="H49" s="39">
        <v>1.055</v>
      </c>
      <c r="I49" s="4">
        <v>41</v>
      </c>
      <c r="J49" s="4">
        <v>31</v>
      </c>
      <c r="K49" s="4">
        <v>72</v>
      </c>
      <c r="L49" s="4">
        <v>17</v>
      </c>
      <c r="M49" s="4">
        <v>20</v>
      </c>
      <c r="N49" s="4">
        <v>37</v>
      </c>
      <c r="O49" s="4">
        <v>0</v>
      </c>
      <c r="P49" s="4">
        <v>0</v>
      </c>
      <c r="Q49" s="4">
        <v>0</v>
      </c>
      <c r="R49" s="4">
        <v>3</v>
      </c>
      <c r="S49" s="4">
        <v>9</v>
      </c>
      <c r="T49" s="4">
        <v>12</v>
      </c>
      <c r="U49" s="1" t="s">
        <v>137</v>
      </c>
      <c r="V49" s="1" t="s">
        <v>135</v>
      </c>
      <c r="W49" s="1">
        <v>134783</v>
      </c>
      <c r="Y49" s="4"/>
      <c r="AA49" s="4"/>
      <c r="AB49" s="4"/>
      <c r="AC49" s="4"/>
      <c r="AD49" s="4"/>
    </row>
    <row r="50" spans="1:30" ht="12">
      <c r="A50" s="7">
        <v>1737</v>
      </c>
      <c r="B50" s="7" t="s">
        <v>136</v>
      </c>
      <c r="C50" s="1">
        <v>41</v>
      </c>
      <c r="D50" s="1">
        <v>1980</v>
      </c>
      <c r="E50" s="4">
        <v>116</v>
      </c>
      <c r="F50" s="4">
        <v>61</v>
      </c>
      <c r="G50" s="4">
        <v>55</v>
      </c>
      <c r="H50" s="39">
        <v>1.011</v>
      </c>
      <c r="I50" s="4">
        <v>37</v>
      </c>
      <c r="J50" s="4">
        <v>29</v>
      </c>
      <c r="K50" s="4">
        <v>66</v>
      </c>
      <c r="L50" s="4">
        <v>19</v>
      </c>
      <c r="M50" s="4">
        <v>20</v>
      </c>
      <c r="N50" s="4">
        <v>39</v>
      </c>
      <c r="O50" s="4">
        <v>0</v>
      </c>
      <c r="P50" s="4">
        <v>0</v>
      </c>
      <c r="Q50" s="4">
        <v>0</v>
      </c>
      <c r="R50" s="4">
        <v>5</v>
      </c>
      <c r="S50" s="4">
        <v>6</v>
      </c>
      <c r="T50" s="4">
        <v>11</v>
      </c>
      <c r="U50" s="1" t="s">
        <v>137</v>
      </c>
      <c r="V50" s="1" t="s">
        <v>135</v>
      </c>
      <c r="W50" s="1">
        <v>134784</v>
      </c>
      <c r="Y50" s="4"/>
      <c r="AA50" s="4"/>
      <c r="AB50" s="4"/>
      <c r="AC50" s="4"/>
      <c r="AD50" s="4"/>
    </row>
    <row r="51" spans="1:30" ht="12">
      <c r="A51" s="7">
        <v>1737</v>
      </c>
      <c r="B51" s="7" t="s">
        <v>136</v>
      </c>
      <c r="C51" s="1">
        <v>42</v>
      </c>
      <c r="D51" s="1">
        <v>1979</v>
      </c>
      <c r="E51" s="4">
        <v>96</v>
      </c>
      <c r="F51" s="4">
        <v>52</v>
      </c>
      <c r="G51" s="4">
        <v>44</v>
      </c>
      <c r="H51" s="39">
        <v>0.837</v>
      </c>
      <c r="I51" s="4">
        <v>31</v>
      </c>
      <c r="J51" s="4">
        <v>25</v>
      </c>
      <c r="K51" s="4">
        <v>56</v>
      </c>
      <c r="L51" s="4">
        <v>17</v>
      </c>
      <c r="M51" s="4">
        <v>16</v>
      </c>
      <c r="N51" s="4">
        <v>33</v>
      </c>
      <c r="O51" s="4">
        <v>0</v>
      </c>
      <c r="P51" s="4">
        <v>0</v>
      </c>
      <c r="Q51" s="4">
        <v>0</v>
      </c>
      <c r="R51" s="4">
        <v>4</v>
      </c>
      <c r="S51" s="4">
        <v>3</v>
      </c>
      <c r="T51" s="4">
        <v>7</v>
      </c>
      <c r="U51" s="1" t="s">
        <v>137</v>
      </c>
      <c r="V51" s="1" t="s">
        <v>135</v>
      </c>
      <c r="W51" s="1">
        <v>134785</v>
      </c>
      <c r="Y51" s="4"/>
      <c r="AA51" s="4"/>
      <c r="AB51" s="4"/>
      <c r="AC51" s="4"/>
      <c r="AD51" s="4"/>
    </row>
    <row r="52" spans="1:30" ht="12">
      <c r="A52" s="7">
        <v>1737</v>
      </c>
      <c r="B52" s="7" t="s">
        <v>136</v>
      </c>
      <c r="C52" s="1">
        <v>43</v>
      </c>
      <c r="D52" s="1">
        <v>1978</v>
      </c>
      <c r="E52" s="4">
        <v>110</v>
      </c>
      <c r="F52" s="4">
        <v>55</v>
      </c>
      <c r="G52" s="4">
        <v>55</v>
      </c>
      <c r="H52" s="39">
        <v>0.959</v>
      </c>
      <c r="I52" s="4">
        <v>35</v>
      </c>
      <c r="J52" s="4">
        <v>29</v>
      </c>
      <c r="K52" s="4">
        <v>64</v>
      </c>
      <c r="L52" s="4">
        <v>18</v>
      </c>
      <c r="M52" s="4">
        <v>23</v>
      </c>
      <c r="N52" s="4">
        <v>41</v>
      </c>
      <c r="O52" s="4">
        <v>0</v>
      </c>
      <c r="P52" s="4">
        <v>0</v>
      </c>
      <c r="Q52" s="4">
        <v>0</v>
      </c>
      <c r="R52" s="4">
        <v>2</v>
      </c>
      <c r="S52" s="4">
        <v>3</v>
      </c>
      <c r="T52" s="4">
        <v>5</v>
      </c>
      <c r="U52" s="1" t="s">
        <v>137</v>
      </c>
      <c r="V52" s="1" t="s">
        <v>135</v>
      </c>
      <c r="W52" s="1">
        <v>134786</v>
      </c>
      <c r="Y52" s="4"/>
      <c r="AA52" s="4"/>
      <c r="AB52" s="4"/>
      <c r="AC52" s="4"/>
      <c r="AD52" s="4"/>
    </row>
    <row r="53" spans="1:30" ht="12">
      <c r="A53" s="7">
        <v>1737</v>
      </c>
      <c r="B53" s="7" t="s">
        <v>136</v>
      </c>
      <c r="C53" s="1">
        <v>44</v>
      </c>
      <c r="D53" s="1">
        <v>1977</v>
      </c>
      <c r="E53" s="4">
        <v>103</v>
      </c>
      <c r="F53" s="4">
        <v>56</v>
      </c>
      <c r="G53" s="4">
        <v>47</v>
      </c>
      <c r="H53" s="39">
        <v>0.898</v>
      </c>
      <c r="I53" s="4">
        <v>35</v>
      </c>
      <c r="J53" s="4">
        <v>23</v>
      </c>
      <c r="K53" s="4">
        <v>58</v>
      </c>
      <c r="L53" s="4">
        <v>16</v>
      </c>
      <c r="M53" s="4">
        <v>19</v>
      </c>
      <c r="N53" s="4">
        <v>35</v>
      </c>
      <c r="O53" s="4">
        <v>0</v>
      </c>
      <c r="P53" s="4">
        <v>0</v>
      </c>
      <c r="Q53" s="4">
        <v>0</v>
      </c>
      <c r="R53" s="4">
        <v>5</v>
      </c>
      <c r="S53" s="4">
        <v>5</v>
      </c>
      <c r="T53" s="4">
        <v>10</v>
      </c>
      <c r="U53" s="1" t="s">
        <v>137</v>
      </c>
      <c r="V53" s="1" t="s">
        <v>135</v>
      </c>
      <c r="W53" s="1">
        <v>134787</v>
      </c>
      <c r="Y53" s="4"/>
      <c r="AA53" s="4"/>
      <c r="AB53" s="4"/>
      <c r="AC53" s="4"/>
      <c r="AD53" s="4"/>
    </row>
    <row r="54" spans="1:30" ht="12">
      <c r="A54" s="7">
        <v>1737</v>
      </c>
      <c r="B54" s="7" t="s">
        <v>136</v>
      </c>
      <c r="C54" s="1">
        <v>45</v>
      </c>
      <c r="D54" s="1">
        <v>1976</v>
      </c>
      <c r="E54" s="4">
        <v>124</v>
      </c>
      <c r="F54" s="4">
        <v>68</v>
      </c>
      <c r="G54" s="4">
        <v>56</v>
      </c>
      <c r="H54" s="39">
        <v>1.081</v>
      </c>
      <c r="I54" s="4">
        <v>40</v>
      </c>
      <c r="J54" s="4">
        <v>25</v>
      </c>
      <c r="K54" s="4">
        <v>65</v>
      </c>
      <c r="L54" s="4">
        <v>23</v>
      </c>
      <c r="M54" s="4">
        <v>20</v>
      </c>
      <c r="N54" s="4">
        <v>43</v>
      </c>
      <c r="O54" s="4">
        <v>0</v>
      </c>
      <c r="P54" s="4">
        <v>1</v>
      </c>
      <c r="Q54" s="4">
        <v>1</v>
      </c>
      <c r="R54" s="4">
        <v>5</v>
      </c>
      <c r="S54" s="4">
        <v>10</v>
      </c>
      <c r="T54" s="4">
        <v>15</v>
      </c>
      <c r="U54" s="1" t="s">
        <v>137</v>
      </c>
      <c r="V54" s="1" t="s">
        <v>135</v>
      </c>
      <c r="W54" s="1">
        <v>134788</v>
      </c>
      <c r="Y54" s="4"/>
      <c r="AA54" s="4"/>
      <c r="AB54" s="4"/>
      <c r="AC54" s="4"/>
      <c r="AD54" s="4"/>
    </row>
    <row r="55" spans="1:30" ht="12">
      <c r="A55" s="7">
        <v>1737</v>
      </c>
      <c r="B55" s="7" t="s">
        <v>136</v>
      </c>
      <c r="C55" s="1">
        <v>46</v>
      </c>
      <c r="D55" s="1">
        <v>1975</v>
      </c>
      <c r="E55" s="4">
        <v>150</v>
      </c>
      <c r="F55" s="4">
        <v>76</v>
      </c>
      <c r="G55" s="4">
        <v>74</v>
      </c>
      <c r="H55" s="39">
        <v>1.308</v>
      </c>
      <c r="I55" s="4">
        <v>42</v>
      </c>
      <c r="J55" s="4">
        <v>35</v>
      </c>
      <c r="K55" s="4">
        <v>77</v>
      </c>
      <c r="L55" s="4">
        <v>25</v>
      </c>
      <c r="M55" s="4">
        <v>28</v>
      </c>
      <c r="N55" s="4">
        <v>53</v>
      </c>
      <c r="O55" s="4">
        <v>0</v>
      </c>
      <c r="P55" s="4">
        <v>0</v>
      </c>
      <c r="Q55" s="4">
        <v>0</v>
      </c>
      <c r="R55" s="4">
        <v>9</v>
      </c>
      <c r="S55" s="4">
        <v>11</v>
      </c>
      <c r="T55" s="4">
        <v>20</v>
      </c>
      <c r="U55" s="1" t="s">
        <v>137</v>
      </c>
      <c r="V55" s="1" t="s">
        <v>135</v>
      </c>
      <c r="W55" s="1">
        <v>134789</v>
      </c>
      <c r="Y55" s="4"/>
      <c r="AA55" s="4"/>
      <c r="AB55" s="4"/>
      <c r="AC55" s="4"/>
      <c r="AD55" s="4"/>
    </row>
    <row r="56" spans="1:30" ht="12">
      <c r="A56" s="7">
        <v>1737</v>
      </c>
      <c r="B56" s="7" t="s">
        <v>136</v>
      </c>
      <c r="C56" s="1">
        <v>47</v>
      </c>
      <c r="D56" s="1">
        <v>1974</v>
      </c>
      <c r="E56" s="4">
        <v>125</v>
      </c>
      <c r="F56" s="4">
        <v>62</v>
      </c>
      <c r="G56" s="4">
        <v>63</v>
      </c>
      <c r="H56" s="39">
        <v>1.09</v>
      </c>
      <c r="I56" s="4">
        <v>43</v>
      </c>
      <c r="J56" s="4">
        <v>29</v>
      </c>
      <c r="K56" s="4">
        <v>72</v>
      </c>
      <c r="L56" s="4">
        <v>14</v>
      </c>
      <c r="M56" s="4">
        <v>27</v>
      </c>
      <c r="N56" s="4">
        <v>41</v>
      </c>
      <c r="O56" s="4">
        <v>0</v>
      </c>
      <c r="P56" s="4">
        <v>0</v>
      </c>
      <c r="Q56" s="4">
        <v>0</v>
      </c>
      <c r="R56" s="4">
        <v>5</v>
      </c>
      <c r="S56" s="4">
        <v>7</v>
      </c>
      <c r="T56" s="4">
        <v>12</v>
      </c>
      <c r="U56" s="1" t="s">
        <v>137</v>
      </c>
      <c r="V56" s="1" t="s">
        <v>135</v>
      </c>
      <c r="W56" s="1">
        <v>134790</v>
      </c>
      <c r="Y56" s="4"/>
      <c r="AA56" s="4"/>
      <c r="AB56" s="4"/>
      <c r="AC56" s="4"/>
      <c r="AD56" s="4"/>
    </row>
    <row r="57" spans="1:30" ht="12">
      <c r="A57" s="7">
        <v>1737</v>
      </c>
      <c r="B57" s="7" t="s">
        <v>136</v>
      </c>
      <c r="C57" s="1">
        <v>48</v>
      </c>
      <c r="D57" s="1">
        <v>1973</v>
      </c>
      <c r="E57" s="4">
        <v>158</v>
      </c>
      <c r="F57" s="4">
        <v>84</v>
      </c>
      <c r="G57" s="4">
        <v>74</v>
      </c>
      <c r="H57" s="39">
        <v>1.377</v>
      </c>
      <c r="I57" s="4">
        <v>51</v>
      </c>
      <c r="J57" s="4">
        <v>41</v>
      </c>
      <c r="K57" s="4">
        <v>92</v>
      </c>
      <c r="L57" s="4">
        <v>27</v>
      </c>
      <c r="M57" s="4">
        <v>26</v>
      </c>
      <c r="N57" s="4">
        <v>53</v>
      </c>
      <c r="O57" s="4">
        <v>0</v>
      </c>
      <c r="P57" s="4">
        <v>0</v>
      </c>
      <c r="Q57" s="4">
        <v>0</v>
      </c>
      <c r="R57" s="4">
        <v>6</v>
      </c>
      <c r="S57" s="4">
        <v>7</v>
      </c>
      <c r="T57" s="4">
        <v>13</v>
      </c>
      <c r="U57" s="1" t="s">
        <v>137</v>
      </c>
      <c r="V57" s="1" t="s">
        <v>135</v>
      </c>
      <c r="W57" s="1">
        <v>134791</v>
      </c>
      <c r="Y57" s="4"/>
      <c r="AA57" s="4"/>
      <c r="AB57" s="4"/>
      <c r="AC57" s="4"/>
      <c r="AD57" s="4"/>
    </row>
    <row r="58" spans="1:30" ht="12">
      <c r="A58" s="7">
        <v>1737</v>
      </c>
      <c r="B58" s="7" t="s">
        <v>136</v>
      </c>
      <c r="C58" s="1">
        <v>49</v>
      </c>
      <c r="D58" s="1">
        <v>1972</v>
      </c>
      <c r="E58" s="4">
        <v>120</v>
      </c>
      <c r="F58" s="4">
        <v>63</v>
      </c>
      <c r="G58" s="4">
        <v>57</v>
      </c>
      <c r="H58" s="39">
        <v>1.046</v>
      </c>
      <c r="I58" s="4">
        <v>32</v>
      </c>
      <c r="J58" s="4">
        <v>20</v>
      </c>
      <c r="K58" s="4">
        <v>52</v>
      </c>
      <c r="L58" s="4">
        <v>26</v>
      </c>
      <c r="M58" s="4">
        <v>26</v>
      </c>
      <c r="N58" s="4">
        <v>52</v>
      </c>
      <c r="O58" s="4">
        <v>0</v>
      </c>
      <c r="P58" s="4">
        <v>2</v>
      </c>
      <c r="Q58" s="4">
        <v>2</v>
      </c>
      <c r="R58" s="4">
        <v>5</v>
      </c>
      <c r="S58" s="4">
        <v>9</v>
      </c>
      <c r="T58" s="4">
        <v>14</v>
      </c>
      <c r="U58" s="1" t="s">
        <v>137</v>
      </c>
      <c r="V58" s="1" t="s">
        <v>135</v>
      </c>
      <c r="W58" s="1">
        <v>134792</v>
      </c>
      <c r="Y58" s="4"/>
      <c r="AA58" s="4"/>
      <c r="AB58" s="4"/>
      <c r="AC58" s="4"/>
      <c r="AD58" s="4"/>
    </row>
    <row r="59" spans="1:30" ht="12">
      <c r="A59" s="7">
        <v>1737</v>
      </c>
      <c r="B59" s="7" t="s">
        <v>136</v>
      </c>
      <c r="C59" s="1">
        <v>50</v>
      </c>
      <c r="D59" s="1">
        <v>1971</v>
      </c>
      <c r="E59" s="4">
        <v>146</v>
      </c>
      <c r="F59" s="4">
        <v>80</v>
      </c>
      <c r="G59" s="4">
        <v>66</v>
      </c>
      <c r="H59" s="39">
        <v>1.273</v>
      </c>
      <c r="I59" s="4">
        <v>49</v>
      </c>
      <c r="J59" s="4">
        <v>33</v>
      </c>
      <c r="K59" s="4">
        <v>82</v>
      </c>
      <c r="L59" s="4">
        <v>23</v>
      </c>
      <c r="M59" s="4">
        <v>25</v>
      </c>
      <c r="N59" s="4">
        <v>48</v>
      </c>
      <c r="O59" s="4">
        <v>0</v>
      </c>
      <c r="P59" s="4">
        <v>0</v>
      </c>
      <c r="Q59" s="4">
        <v>0</v>
      </c>
      <c r="R59" s="4">
        <v>8</v>
      </c>
      <c r="S59" s="4">
        <v>8</v>
      </c>
      <c r="T59" s="4">
        <v>16</v>
      </c>
      <c r="U59" s="1" t="s">
        <v>137</v>
      </c>
      <c r="V59" s="1" t="s">
        <v>135</v>
      </c>
      <c r="W59" s="1">
        <v>134793</v>
      </c>
      <c r="Y59" s="4"/>
      <c r="AA59" s="4"/>
      <c r="AB59" s="4"/>
      <c r="AC59" s="4"/>
      <c r="AD59" s="4"/>
    </row>
    <row r="60" spans="1:30" ht="12">
      <c r="A60" s="7">
        <v>1737</v>
      </c>
      <c r="B60" s="7" t="s">
        <v>136</v>
      </c>
      <c r="C60" s="1">
        <v>51</v>
      </c>
      <c r="D60" s="1">
        <v>1970</v>
      </c>
      <c r="E60" s="4">
        <v>130</v>
      </c>
      <c r="F60" s="4">
        <v>69</v>
      </c>
      <c r="G60" s="4">
        <v>61</v>
      </c>
      <c r="H60" s="39">
        <v>1.133</v>
      </c>
      <c r="I60" s="4">
        <v>39</v>
      </c>
      <c r="J60" s="4">
        <v>27</v>
      </c>
      <c r="K60" s="4">
        <v>66</v>
      </c>
      <c r="L60" s="4">
        <v>25</v>
      </c>
      <c r="M60" s="4">
        <v>24</v>
      </c>
      <c r="N60" s="4">
        <v>49</v>
      </c>
      <c r="O60" s="4">
        <v>2</v>
      </c>
      <c r="P60" s="4">
        <v>0</v>
      </c>
      <c r="Q60" s="4">
        <v>2</v>
      </c>
      <c r="R60" s="4">
        <v>3</v>
      </c>
      <c r="S60" s="4">
        <v>10</v>
      </c>
      <c r="T60" s="4">
        <v>13</v>
      </c>
      <c r="U60" s="1" t="s">
        <v>137</v>
      </c>
      <c r="V60" s="1" t="s">
        <v>135</v>
      </c>
      <c r="W60" s="1">
        <v>134794</v>
      </c>
      <c r="Y60" s="4"/>
      <c r="AA60" s="4"/>
      <c r="AB60" s="4"/>
      <c r="AC60" s="4"/>
      <c r="AD60" s="4"/>
    </row>
    <row r="61" spans="1:30" ht="12">
      <c r="A61" s="7">
        <v>1737</v>
      </c>
      <c r="B61" s="7" t="s">
        <v>136</v>
      </c>
      <c r="C61" s="1">
        <v>52</v>
      </c>
      <c r="D61" s="1">
        <v>1969</v>
      </c>
      <c r="E61" s="4">
        <v>152</v>
      </c>
      <c r="F61" s="4">
        <v>88</v>
      </c>
      <c r="G61" s="4">
        <v>64</v>
      </c>
      <c r="H61" s="39">
        <v>1.325</v>
      </c>
      <c r="I61" s="4">
        <v>37</v>
      </c>
      <c r="J61" s="4">
        <v>26</v>
      </c>
      <c r="K61" s="4">
        <v>63</v>
      </c>
      <c r="L61" s="4">
        <v>38</v>
      </c>
      <c r="M61" s="4">
        <v>26</v>
      </c>
      <c r="N61" s="4">
        <v>64</v>
      </c>
      <c r="O61" s="4">
        <v>1</v>
      </c>
      <c r="P61" s="4">
        <v>0</v>
      </c>
      <c r="Q61" s="4">
        <v>1</v>
      </c>
      <c r="R61" s="4">
        <v>12</v>
      </c>
      <c r="S61" s="4">
        <v>12</v>
      </c>
      <c r="T61" s="4">
        <v>24</v>
      </c>
      <c r="U61" s="1" t="s">
        <v>137</v>
      </c>
      <c r="V61" s="1" t="s">
        <v>135</v>
      </c>
      <c r="W61" s="1">
        <v>134795</v>
      </c>
      <c r="Y61" s="4"/>
      <c r="AA61" s="4"/>
      <c r="AB61" s="4"/>
      <c r="AC61" s="4"/>
      <c r="AD61" s="4"/>
    </row>
    <row r="62" spans="1:30" ht="12">
      <c r="A62" s="7">
        <v>1737</v>
      </c>
      <c r="B62" s="7" t="s">
        <v>136</v>
      </c>
      <c r="C62" s="1">
        <v>53</v>
      </c>
      <c r="D62" s="1">
        <v>1968</v>
      </c>
      <c r="E62" s="4">
        <v>151</v>
      </c>
      <c r="F62" s="4">
        <v>75</v>
      </c>
      <c r="G62" s="4">
        <v>76</v>
      </c>
      <c r="H62" s="39">
        <v>1.316</v>
      </c>
      <c r="I62" s="4">
        <v>40</v>
      </c>
      <c r="J62" s="4">
        <v>28</v>
      </c>
      <c r="K62" s="4">
        <v>68</v>
      </c>
      <c r="L62" s="4">
        <v>27</v>
      </c>
      <c r="M62" s="4">
        <v>31</v>
      </c>
      <c r="N62" s="4">
        <v>58</v>
      </c>
      <c r="O62" s="4">
        <v>0</v>
      </c>
      <c r="P62" s="4">
        <v>0</v>
      </c>
      <c r="Q62" s="4">
        <v>0</v>
      </c>
      <c r="R62" s="4">
        <v>8</v>
      </c>
      <c r="S62" s="4">
        <v>17</v>
      </c>
      <c r="T62" s="4">
        <v>25</v>
      </c>
      <c r="U62" s="1" t="s">
        <v>137</v>
      </c>
      <c r="V62" s="1" t="s">
        <v>135</v>
      </c>
      <c r="W62" s="1">
        <v>134796</v>
      </c>
      <c r="Y62" s="4"/>
      <c r="AA62" s="4"/>
      <c r="AB62" s="4"/>
      <c r="AC62" s="4"/>
      <c r="AD62" s="4"/>
    </row>
    <row r="63" spans="1:30" ht="12">
      <c r="A63" s="7">
        <v>1737</v>
      </c>
      <c r="B63" s="7" t="s">
        <v>136</v>
      </c>
      <c r="C63" s="1">
        <v>54</v>
      </c>
      <c r="D63" s="1">
        <v>1967</v>
      </c>
      <c r="E63" s="4">
        <v>165</v>
      </c>
      <c r="F63" s="4">
        <v>81</v>
      </c>
      <c r="G63" s="4">
        <v>84</v>
      </c>
      <c r="H63" s="39">
        <v>1.438</v>
      </c>
      <c r="I63" s="4">
        <v>49</v>
      </c>
      <c r="J63" s="4">
        <v>33</v>
      </c>
      <c r="K63" s="4">
        <v>82</v>
      </c>
      <c r="L63" s="4">
        <v>21</v>
      </c>
      <c r="M63" s="4">
        <v>32</v>
      </c>
      <c r="N63" s="4">
        <v>53</v>
      </c>
      <c r="O63" s="4">
        <v>0</v>
      </c>
      <c r="P63" s="4">
        <v>2</v>
      </c>
      <c r="Q63" s="4">
        <v>2</v>
      </c>
      <c r="R63" s="4">
        <v>11</v>
      </c>
      <c r="S63" s="4">
        <v>17</v>
      </c>
      <c r="T63" s="4">
        <v>28</v>
      </c>
      <c r="U63" s="1" t="s">
        <v>137</v>
      </c>
      <c r="V63" s="1" t="s">
        <v>135</v>
      </c>
      <c r="W63" s="1">
        <v>134797</v>
      </c>
      <c r="Y63" s="4"/>
      <c r="AA63" s="4"/>
      <c r="AB63" s="4"/>
      <c r="AC63" s="4"/>
      <c r="AD63" s="4"/>
    </row>
    <row r="64" spans="1:30" ht="12">
      <c r="A64" s="7">
        <v>1737</v>
      </c>
      <c r="B64" s="7" t="s">
        <v>136</v>
      </c>
      <c r="C64" s="1">
        <v>55</v>
      </c>
      <c r="D64" s="1">
        <v>1966</v>
      </c>
      <c r="E64" s="4">
        <v>192</v>
      </c>
      <c r="F64" s="4">
        <v>91</v>
      </c>
      <c r="G64" s="4">
        <v>101</v>
      </c>
      <c r="H64" s="39">
        <v>1.674</v>
      </c>
      <c r="I64" s="4">
        <v>46</v>
      </c>
      <c r="J64" s="4">
        <v>38</v>
      </c>
      <c r="K64" s="4">
        <v>84</v>
      </c>
      <c r="L64" s="4">
        <v>35</v>
      </c>
      <c r="M64" s="4">
        <v>48</v>
      </c>
      <c r="N64" s="4">
        <v>83</v>
      </c>
      <c r="O64" s="4">
        <v>1</v>
      </c>
      <c r="P64" s="4">
        <v>2</v>
      </c>
      <c r="Q64" s="4">
        <v>3</v>
      </c>
      <c r="R64" s="4">
        <v>9</v>
      </c>
      <c r="S64" s="4">
        <v>13</v>
      </c>
      <c r="T64" s="4">
        <v>22</v>
      </c>
      <c r="U64" s="1" t="s">
        <v>137</v>
      </c>
      <c r="V64" s="1" t="s">
        <v>135</v>
      </c>
      <c r="W64" s="1">
        <v>134798</v>
      </c>
      <c r="Y64" s="4"/>
      <c r="AA64" s="4"/>
      <c r="AB64" s="4"/>
      <c r="AC64" s="4"/>
      <c r="AD64" s="4"/>
    </row>
    <row r="65" spans="1:30" ht="12">
      <c r="A65" s="7">
        <v>1737</v>
      </c>
      <c r="B65" s="7" t="s">
        <v>136</v>
      </c>
      <c r="C65" s="1">
        <v>56</v>
      </c>
      <c r="D65" s="1">
        <v>1965</v>
      </c>
      <c r="E65" s="4">
        <v>154</v>
      </c>
      <c r="F65" s="4">
        <v>85</v>
      </c>
      <c r="G65" s="4">
        <v>69</v>
      </c>
      <c r="H65" s="39">
        <v>1.342</v>
      </c>
      <c r="I65" s="4">
        <v>50</v>
      </c>
      <c r="J65" s="4">
        <v>27</v>
      </c>
      <c r="K65" s="4">
        <v>77</v>
      </c>
      <c r="L65" s="4">
        <v>26</v>
      </c>
      <c r="M65" s="4">
        <v>28</v>
      </c>
      <c r="N65" s="4">
        <v>54</v>
      </c>
      <c r="O65" s="4">
        <v>0</v>
      </c>
      <c r="P65" s="4">
        <v>1</v>
      </c>
      <c r="Q65" s="4">
        <v>1</v>
      </c>
      <c r="R65" s="4">
        <v>9</v>
      </c>
      <c r="S65" s="4">
        <v>13</v>
      </c>
      <c r="T65" s="4">
        <v>22</v>
      </c>
      <c r="U65" s="1" t="s">
        <v>137</v>
      </c>
      <c r="V65" s="1" t="s">
        <v>135</v>
      </c>
      <c r="W65" s="1">
        <v>134799</v>
      </c>
      <c r="Y65" s="4"/>
      <c r="AA65" s="4"/>
      <c r="AB65" s="4"/>
      <c r="AC65" s="4"/>
      <c r="AD65" s="4"/>
    </row>
    <row r="66" spans="1:30" ht="12">
      <c r="A66" s="7">
        <v>1737</v>
      </c>
      <c r="B66" s="7" t="s">
        <v>136</v>
      </c>
      <c r="C66" s="1">
        <v>57</v>
      </c>
      <c r="D66" s="1">
        <v>1964</v>
      </c>
      <c r="E66" s="4">
        <v>175</v>
      </c>
      <c r="F66" s="4">
        <v>87</v>
      </c>
      <c r="G66" s="4">
        <v>88</v>
      </c>
      <c r="H66" s="39">
        <v>1.525</v>
      </c>
      <c r="I66" s="4">
        <v>43</v>
      </c>
      <c r="J66" s="4">
        <v>42</v>
      </c>
      <c r="K66" s="4">
        <v>85</v>
      </c>
      <c r="L66" s="4">
        <v>28</v>
      </c>
      <c r="M66" s="4">
        <v>32</v>
      </c>
      <c r="N66" s="4">
        <v>60</v>
      </c>
      <c r="O66" s="4">
        <v>0</v>
      </c>
      <c r="P66" s="4">
        <v>0</v>
      </c>
      <c r="Q66" s="4">
        <v>0</v>
      </c>
      <c r="R66" s="4">
        <v>16</v>
      </c>
      <c r="S66" s="4">
        <v>14</v>
      </c>
      <c r="T66" s="4">
        <v>30</v>
      </c>
      <c r="U66" s="1" t="s">
        <v>137</v>
      </c>
      <c r="V66" s="1" t="s">
        <v>135</v>
      </c>
      <c r="W66" s="1">
        <v>134800</v>
      </c>
      <c r="Y66" s="4"/>
      <c r="AA66" s="4"/>
      <c r="AB66" s="4"/>
      <c r="AC66" s="4"/>
      <c r="AD66" s="4"/>
    </row>
    <row r="67" spans="1:30" ht="12">
      <c r="A67" s="7">
        <v>1737</v>
      </c>
      <c r="B67" s="7" t="s">
        <v>136</v>
      </c>
      <c r="C67" s="1">
        <v>58</v>
      </c>
      <c r="D67" s="1">
        <v>1963</v>
      </c>
      <c r="E67" s="4">
        <v>154</v>
      </c>
      <c r="F67" s="4">
        <v>80</v>
      </c>
      <c r="G67" s="4">
        <v>74</v>
      </c>
      <c r="H67" s="39">
        <v>1.342</v>
      </c>
      <c r="I67" s="4">
        <v>40</v>
      </c>
      <c r="J67" s="4">
        <v>29</v>
      </c>
      <c r="K67" s="4">
        <v>69</v>
      </c>
      <c r="L67" s="4">
        <v>27</v>
      </c>
      <c r="M67" s="4">
        <v>29</v>
      </c>
      <c r="N67" s="4">
        <v>56</v>
      </c>
      <c r="O67" s="4">
        <v>1</v>
      </c>
      <c r="P67" s="4">
        <v>2</v>
      </c>
      <c r="Q67" s="4">
        <v>3</v>
      </c>
      <c r="R67" s="4">
        <v>12</v>
      </c>
      <c r="S67" s="4">
        <v>14</v>
      </c>
      <c r="T67" s="4">
        <v>26</v>
      </c>
      <c r="U67" s="1" t="s">
        <v>137</v>
      </c>
      <c r="V67" s="1" t="s">
        <v>135</v>
      </c>
      <c r="W67" s="1">
        <v>134801</v>
      </c>
      <c r="Y67" s="4"/>
      <c r="AA67" s="4"/>
      <c r="AB67" s="4"/>
      <c r="AC67" s="4"/>
      <c r="AD67" s="4"/>
    </row>
    <row r="68" spans="1:30" ht="12">
      <c r="A68" s="7">
        <v>1737</v>
      </c>
      <c r="B68" s="7" t="s">
        <v>136</v>
      </c>
      <c r="C68" s="1">
        <v>59</v>
      </c>
      <c r="D68" s="1">
        <v>1962</v>
      </c>
      <c r="E68" s="4">
        <v>155</v>
      </c>
      <c r="F68" s="4">
        <v>87</v>
      </c>
      <c r="G68" s="4">
        <v>68</v>
      </c>
      <c r="H68" s="39">
        <v>1.351</v>
      </c>
      <c r="I68" s="4">
        <v>35</v>
      </c>
      <c r="J68" s="4">
        <v>20</v>
      </c>
      <c r="K68" s="4">
        <v>55</v>
      </c>
      <c r="L68" s="4">
        <v>37</v>
      </c>
      <c r="M68" s="4">
        <v>28</v>
      </c>
      <c r="N68" s="4">
        <v>65</v>
      </c>
      <c r="O68" s="4">
        <v>0</v>
      </c>
      <c r="P68" s="4">
        <v>5</v>
      </c>
      <c r="Q68" s="4">
        <v>5</v>
      </c>
      <c r="R68" s="4">
        <v>15</v>
      </c>
      <c r="S68" s="4">
        <v>15</v>
      </c>
      <c r="T68" s="4">
        <v>30</v>
      </c>
      <c r="U68" s="1" t="s">
        <v>137</v>
      </c>
      <c r="V68" s="1" t="s">
        <v>135</v>
      </c>
      <c r="W68" s="1">
        <v>134802</v>
      </c>
      <c r="Y68" s="4"/>
      <c r="AA68" s="4"/>
      <c r="AB68" s="4"/>
      <c r="AC68" s="4"/>
      <c r="AD68" s="4"/>
    </row>
    <row r="69" spans="1:30" ht="12">
      <c r="A69" s="7">
        <v>1737</v>
      </c>
      <c r="B69" s="7" t="s">
        <v>136</v>
      </c>
      <c r="C69" s="1">
        <v>60</v>
      </c>
      <c r="D69" s="1">
        <v>1961</v>
      </c>
      <c r="E69" s="4">
        <v>159</v>
      </c>
      <c r="F69" s="4">
        <v>77</v>
      </c>
      <c r="G69" s="4">
        <v>82</v>
      </c>
      <c r="H69" s="39">
        <v>1.386</v>
      </c>
      <c r="I69" s="4">
        <v>29</v>
      </c>
      <c r="J69" s="4">
        <v>20</v>
      </c>
      <c r="K69" s="4">
        <v>49</v>
      </c>
      <c r="L69" s="4">
        <v>37</v>
      </c>
      <c r="M69" s="4">
        <v>44</v>
      </c>
      <c r="N69" s="4">
        <v>81</v>
      </c>
      <c r="O69" s="4">
        <v>0</v>
      </c>
      <c r="P69" s="4">
        <v>4</v>
      </c>
      <c r="Q69" s="4">
        <v>4</v>
      </c>
      <c r="R69" s="4">
        <v>11</v>
      </c>
      <c r="S69" s="4">
        <v>14</v>
      </c>
      <c r="T69" s="4">
        <v>25</v>
      </c>
      <c r="U69" s="1" t="s">
        <v>137</v>
      </c>
      <c r="V69" s="1" t="s">
        <v>135</v>
      </c>
      <c r="W69" s="1">
        <v>134803</v>
      </c>
      <c r="Y69" s="4"/>
      <c r="AA69" s="4"/>
      <c r="AB69" s="4"/>
      <c r="AC69" s="4"/>
      <c r="AD69" s="4"/>
    </row>
    <row r="70" spans="1:30" ht="12">
      <c r="A70" s="7">
        <v>1737</v>
      </c>
      <c r="B70" s="7" t="s">
        <v>136</v>
      </c>
      <c r="C70" s="1">
        <v>61</v>
      </c>
      <c r="D70" s="1">
        <v>1960</v>
      </c>
      <c r="E70" s="4">
        <v>166</v>
      </c>
      <c r="F70" s="4">
        <v>87</v>
      </c>
      <c r="G70" s="4">
        <v>79</v>
      </c>
      <c r="H70" s="39">
        <v>1.447</v>
      </c>
      <c r="I70" s="4">
        <v>42</v>
      </c>
      <c r="J70" s="4">
        <v>31</v>
      </c>
      <c r="K70" s="4">
        <v>73</v>
      </c>
      <c r="L70" s="4">
        <v>33</v>
      </c>
      <c r="M70" s="4">
        <v>35</v>
      </c>
      <c r="N70" s="4">
        <v>68</v>
      </c>
      <c r="O70" s="4">
        <v>1</v>
      </c>
      <c r="P70" s="4">
        <v>0</v>
      </c>
      <c r="Q70" s="4">
        <v>1</v>
      </c>
      <c r="R70" s="4">
        <v>11</v>
      </c>
      <c r="S70" s="4">
        <v>13</v>
      </c>
      <c r="T70" s="4">
        <v>24</v>
      </c>
      <c r="U70" s="1" t="s">
        <v>137</v>
      </c>
      <c r="V70" s="1" t="s">
        <v>135</v>
      </c>
      <c r="W70" s="1">
        <v>134804</v>
      </c>
      <c r="Y70" s="4"/>
      <c r="AA70" s="4"/>
      <c r="AB70" s="4"/>
      <c r="AC70" s="4"/>
      <c r="AD70" s="4"/>
    </row>
    <row r="71" spans="1:30" ht="12">
      <c r="A71" s="7">
        <v>1737</v>
      </c>
      <c r="B71" s="7" t="s">
        <v>136</v>
      </c>
      <c r="C71" s="1">
        <v>62</v>
      </c>
      <c r="D71" s="1">
        <v>1959</v>
      </c>
      <c r="E71" s="4">
        <v>159</v>
      </c>
      <c r="F71" s="4">
        <v>81</v>
      </c>
      <c r="G71" s="4">
        <v>78</v>
      </c>
      <c r="H71" s="39">
        <v>1.386</v>
      </c>
      <c r="I71" s="4">
        <v>39</v>
      </c>
      <c r="J71" s="4">
        <v>25</v>
      </c>
      <c r="K71" s="4">
        <v>64</v>
      </c>
      <c r="L71" s="4">
        <v>30</v>
      </c>
      <c r="M71" s="4">
        <v>32</v>
      </c>
      <c r="N71" s="4">
        <v>62</v>
      </c>
      <c r="O71" s="4">
        <v>1</v>
      </c>
      <c r="P71" s="4">
        <v>4</v>
      </c>
      <c r="Q71" s="4">
        <v>5</v>
      </c>
      <c r="R71" s="4">
        <v>11</v>
      </c>
      <c r="S71" s="4">
        <v>17</v>
      </c>
      <c r="T71" s="4">
        <v>28</v>
      </c>
      <c r="U71" s="1" t="s">
        <v>137</v>
      </c>
      <c r="V71" s="1" t="s">
        <v>135</v>
      </c>
      <c r="W71" s="1">
        <v>134805</v>
      </c>
      <c r="Y71" s="4"/>
      <c r="AA71" s="4"/>
      <c r="AB71" s="4"/>
      <c r="AC71" s="4"/>
      <c r="AD71" s="4"/>
    </row>
    <row r="72" spans="1:30" ht="12">
      <c r="A72" s="7">
        <v>1737</v>
      </c>
      <c r="B72" s="7" t="s">
        <v>136</v>
      </c>
      <c r="C72" s="1">
        <v>63</v>
      </c>
      <c r="D72" s="1">
        <v>1958</v>
      </c>
      <c r="E72" s="4">
        <v>177</v>
      </c>
      <c r="F72" s="4">
        <v>84</v>
      </c>
      <c r="G72" s="4">
        <v>93</v>
      </c>
      <c r="H72" s="39">
        <v>1.543</v>
      </c>
      <c r="I72" s="4">
        <v>27</v>
      </c>
      <c r="J72" s="4">
        <v>29</v>
      </c>
      <c r="K72" s="4">
        <v>56</v>
      </c>
      <c r="L72" s="4">
        <v>37</v>
      </c>
      <c r="M72" s="4">
        <v>42</v>
      </c>
      <c r="N72" s="4">
        <v>79</v>
      </c>
      <c r="O72" s="4">
        <v>1</v>
      </c>
      <c r="P72" s="4">
        <v>5</v>
      </c>
      <c r="Q72" s="4">
        <v>6</v>
      </c>
      <c r="R72" s="4">
        <v>19</v>
      </c>
      <c r="S72" s="4">
        <v>17</v>
      </c>
      <c r="T72" s="4">
        <v>36</v>
      </c>
      <c r="U72" s="1" t="s">
        <v>137</v>
      </c>
      <c r="V72" s="1" t="s">
        <v>135</v>
      </c>
      <c r="W72" s="1">
        <v>134806</v>
      </c>
      <c r="Y72" s="4"/>
      <c r="AA72" s="4"/>
      <c r="AB72" s="4"/>
      <c r="AC72" s="4"/>
      <c r="AD72" s="4"/>
    </row>
    <row r="73" spans="1:30" ht="12">
      <c r="A73" s="7">
        <v>1737</v>
      </c>
      <c r="B73" s="7" t="s">
        <v>136</v>
      </c>
      <c r="C73" s="1">
        <v>64</v>
      </c>
      <c r="D73" s="1">
        <v>1957</v>
      </c>
      <c r="E73" s="4">
        <v>170</v>
      </c>
      <c r="F73" s="4">
        <v>80</v>
      </c>
      <c r="G73" s="4">
        <v>90</v>
      </c>
      <c r="H73" s="39">
        <v>1.482</v>
      </c>
      <c r="I73" s="4">
        <v>30</v>
      </c>
      <c r="J73" s="4">
        <v>25</v>
      </c>
      <c r="K73" s="4">
        <v>55</v>
      </c>
      <c r="L73" s="4">
        <v>32</v>
      </c>
      <c r="M73" s="4">
        <v>39</v>
      </c>
      <c r="N73" s="4">
        <v>71</v>
      </c>
      <c r="O73" s="4">
        <v>1</v>
      </c>
      <c r="P73" s="4">
        <v>7</v>
      </c>
      <c r="Q73" s="4">
        <v>8</v>
      </c>
      <c r="R73" s="4">
        <v>17</v>
      </c>
      <c r="S73" s="4">
        <v>19</v>
      </c>
      <c r="T73" s="4">
        <v>36</v>
      </c>
      <c r="U73" s="1" t="s">
        <v>137</v>
      </c>
      <c r="V73" s="1" t="s">
        <v>135</v>
      </c>
      <c r="W73" s="1">
        <v>134807</v>
      </c>
      <c r="Y73" s="4"/>
      <c r="AA73" s="4"/>
      <c r="AB73" s="4"/>
      <c r="AC73" s="4"/>
      <c r="AD73" s="4"/>
    </row>
    <row r="74" spans="1:30" ht="12">
      <c r="A74" s="7">
        <v>1737</v>
      </c>
      <c r="B74" s="7" t="s">
        <v>136</v>
      </c>
      <c r="C74" s="1">
        <v>65</v>
      </c>
      <c r="D74" s="1">
        <v>1956</v>
      </c>
      <c r="E74" s="4">
        <v>170</v>
      </c>
      <c r="F74" s="4">
        <v>96</v>
      </c>
      <c r="G74" s="4">
        <v>74</v>
      </c>
      <c r="H74" s="39">
        <v>1.482</v>
      </c>
      <c r="I74" s="4">
        <v>33</v>
      </c>
      <c r="J74" s="4">
        <v>15</v>
      </c>
      <c r="K74" s="4">
        <v>48</v>
      </c>
      <c r="L74" s="4">
        <v>49</v>
      </c>
      <c r="M74" s="4">
        <v>33</v>
      </c>
      <c r="N74" s="4">
        <v>82</v>
      </c>
      <c r="O74" s="4">
        <v>0</v>
      </c>
      <c r="P74" s="4">
        <v>8</v>
      </c>
      <c r="Q74" s="4">
        <v>8</v>
      </c>
      <c r="R74" s="4">
        <v>14</v>
      </c>
      <c r="S74" s="4">
        <v>18</v>
      </c>
      <c r="T74" s="4">
        <v>32</v>
      </c>
      <c r="U74" s="1" t="s">
        <v>137</v>
      </c>
      <c r="V74" s="1" t="s">
        <v>135</v>
      </c>
      <c r="W74" s="1">
        <v>134808</v>
      </c>
      <c r="Y74" s="4"/>
      <c r="AA74" s="4"/>
      <c r="AB74" s="4"/>
      <c r="AC74" s="4"/>
      <c r="AD74" s="4"/>
    </row>
    <row r="75" spans="1:30" ht="12">
      <c r="A75" s="7">
        <v>1737</v>
      </c>
      <c r="B75" s="7" t="s">
        <v>136</v>
      </c>
      <c r="C75" s="1">
        <v>66</v>
      </c>
      <c r="D75" s="1">
        <v>1955</v>
      </c>
      <c r="E75" s="4">
        <v>182</v>
      </c>
      <c r="F75" s="4">
        <v>92</v>
      </c>
      <c r="G75" s="4">
        <v>90</v>
      </c>
      <c r="H75" s="39">
        <v>1.586</v>
      </c>
      <c r="I75" s="4">
        <v>45</v>
      </c>
      <c r="J75" s="4">
        <v>35</v>
      </c>
      <c r="K75" s="4">
        <v>80</v>
      </c>
      <c r="L75" s="4">
        <v>31</v>
      </c>
      <c r="M75" s="4">
        <v>34</v>
      </c>
      <c r="N75" s="4">
        <v>65</v>
      </c>
      <c r="O75" s="4">
        <v>0</v>
      </c>
      <c r="P75" s="4">
        <v>5</v>
      </c>
      <c r="Q75" s="4">
        <v>5</v>
      </c>
      <c r="R75" s="4">
        <v>16</v>
      </c>
      <c r="S75" s="4">
        <v>16</v>
      </c>
      <c r="T75" s="4">
        <v>32</v>
      </c>
      <c r="U75" s="1" t="s">
        <v>137</v>
      </c>
      <c r="V75" s="1" t="s">
        <v>135</v>
      </c>
      <c r="W75" s="1">
        <v>134809</v>
      </c>
      <c r="Y75" s="4"/>
      <c r="AA75" s="4"/>
      <c r="AB75" s="4"/>
      <c r="AC75" s="4"/>
      <c r="AD75" s="4"/>
    </row>
    <row r="76" spans="1:30" ht="12">
      <c r="A76" s="7">
        <v>1737</v>
      </c>
      <c r="B76" s="7" t="s">
        <v>136</v>
      </c>
      <c r="C76" s="1">
        <v>67</v>
      </c>
      <c r="D76" s="1">
        <v>1954</v>
      </c>
      <c r="E76" s="4">
        <v>185</v>
      </c>
      <c r="F76" s="4">
        <v>96</v>
      </c>
      <c r="G76" s="4">
        <v>89</v>
      </c>
      <c r="H76" s="39">
        <v>1.613</v>
      </c>
      <c r="I76" s="4">
        <v>31</v>
      </c>
      <c r="J76" s="4">
        <v>27</v>
      </c>
      <c r="K76" s="4">
        <v>58</v>
      </c>
      <c r="L76" s="4">
        <v>43</v>
      </c>
      <c r="M76" s="4">
        <v>35</v>
      </c>
      <c r="N76" s="4">
        <v>78</v>
      </c>
      <c r="O76" s="4">
        <v>2</v>
      </c>
      <c r="P76" s="4">
        <v>13</v>
      </c>
      <c r="Q76" s="4">
        <v>15</v>
      </c>
      <c r="R76" s="4">
        <v>20</v>
      </c>
      <c r="S76" s="4">
        <v>14</v>
      </c>
      <c r="T76" s="4">
        <v>34</v>
      </c>
      <c r="U76" s="1" t="s">
        <v>137</v>
      </c>
      <c r="V76" s="1" t="s">
        <v>135</v>
      </c>
      <c r="W76" s="1">
        <v>134810</v>
      </c>
      <c r="Y76" s="4"/>
      <c r="AA76" s="4"/>
      <c r="AB76" s="4"/>
      <c r="AC76" s="4"/>
      <c r="AD76" s="4"/>
    </row>
    <row r="77" spans="1:30" ht="12">
      <c r="A77" s="7">
        <v>1737</v>
      </c>
      <c r="B77" s="7" t="s">
        <v>136</v>
      </c>
      <c r="C77" s="1">
        <v>68</v>
      </c>
      <c r="D77" s="1">
        <v>1953</v>
      </c>
      <c r="E77" s="4">
        <v>150</v>
      </c>
      <c r="F77" s="4">
        <v>80</v>
      </c>
      <c r="G77" s="4">
        <v>70</v>
      </c>
      <c r="H77" s="39">
        <v>1.308</v>
      </c>
      <c r="I77" s="4">
        <v>26</v>
      </c>
      <c r="J77" s="4">
        <v>19</v>
      </c>
      <c r="K77" s="4">
        <v>45</v>
      </c>
      <c r="L77" s="4">
        <v>41</v>
      </c>
      <c r="M77" s="4">
        <v>34</v>
      </c>
      <c r="N77" s="4">
        <v>75</v>
      </c>
      <c r="O77" s="4">
        <v>2</v>
      </c>
      <c r="P77" s="4">
        <v>6</v>
      </c>
      <c r="Q77" s="4">
        <v>8</v>
      </c>
      <c r="R77" s="4">
        <v>11</v>
      </c>
      <c r="S77" s="4">
        <v>11</v>
      </c>
      <c r="T77" s="4">
        <v>22</v>
      </c>
      <c r="U77" s="1" t="s">
        <v>137</v>
      </c>
      <c r="V77" s="1" t="s">
        <v>135</v>
      </c>
      <c r="W77" s="1">
        <v>134811</v>
      </c>
      <c r="Y77" s="4"/>
      <c r="AA77" s="4"/>
      <c r="AB77" s="4"/>
      <c r="AC77" s="4"/>
      <c r="AD77" s="4"/>
    </row>
    <row r="78" spans="1:30" ht="12">
      <c r="A78" s="7">
        <v>1737</v>
      </c>
      <c r="B78" s="7" t="s">
        <v>136</v>
      </c>
      <c r="C78" s="1">
        <v>69</v>
      </c>
      <c r="D78" s="1">
        <v>1952</v>
      </c>
      <c r="E78" s="4">
        <v>163</v>
      </c>
      <c r="F78" s="4">
        <v>102</v>
      </c>
      <c r="G78" s="4">
        <v>61</v>
      </c>
      <c r="H78" s="39">
        <v>1.421</v>
      </c>
      <c r="I78" s="4">
        <v>29</v>
      </c>
      <c r="J78" s="4">
        <v>18</v>
      </c>
      <c r="K78" s="4">
        <v>47</v>
      </c>
      <c r="L78" s="4">
        <v>42</v>
      </c>
      <c r="M78" s="4">
        <v>23</v>
      </c>
      <c r="N78" s="4">
        <v>65</v>
      </c>
      <c r="O78" s="4">
        <v>3</v>
      </c>
      <c r="P78" s="4">
        <v>9</v>
      </c>
      <c r="Q78" s="4">
        <v>12</v>
      </c>
      <c r="R78" s="4">
        <v>28</v>
      </c>
      <c r="S78" s="4">
        <v>11</v>
      </c>
      <c r="T78" s="4">
        <v>39</v>
      </c>
      <c r="U78" s="1" t="s">
        <v>137</v>
      </c>
      <c r="V78" s="1" t="s">
        <v>135</v>
      </c>
      <c r="W78" s="1">
        <v>134812</v>
      </c>
      <c r="Y78" s="4"/>
      <c r="AA78" s="4"/>
      <c r="AB78" s="4"/>
      <c r="AC78" s="4"/>
      <c r="AD78" s="4"/>
    </row>
    <row r="79" spans="1:30" ht="12">
      <c r="A79" s="7">
        <v>1737</v>
      </c>
      <c r="B79" s="7" t="s">
        <v>136</v>
      </c>
      <c r="C79" s="1">
        <v>70</v>
      </c>
      <c r="D79" s="1">
        <v>1951</v>
      </c>
      <c r="E79" s="4">
        <v>147</v>
      </c>
      <c r="F79" s="4">
        <v>77</v>
      </c>
      <c r="G79" s="4">
        <v>70</v>
      </c>
      <c r="H79" s="39">
        <v>1.281</v>
      </c>
      <c r="I79" s="4">
        <v>22</v>
      </c>
      <c r="J79" s="4">
        <v>19</v>
      </c>
      <c r="K79" s="4">
        <v>41</v>
      </c>
      <c r="L79" s="4">
        <v>34</v>
      </c>
      <c r="M79" s="4">
        <v>31</v>
      </c>
      <c r="N79" s="4">
        <v>65</v>
      </c>
      <c r="O79" s="4">
        <v>2</v>
      </c>
      <c r="P79" s="4">
        <v>4</v>
      </c>
      <c r="Q79" s="4">
        <v>6</v>
      </c>
      <c r="R79" s="4">
        <v>19</v>
      </c>
      <c r="S79" s="4">
        <v>16</v>
      </c>
      <c r="T79" s="4">
        <v>35</v>
      </c>
      <c r="U79" s="1" t="s">
        <v>137</v>
      </c>
      <c r="V79" s="1" t="s">
        <v>135</v>
      </c>
      <c r="W79" s="1">
        <v>134813</v>
      </c>
      <c r="Y79" s="4"/>
      <c r="AA79" s="4"/>
      <c r="AB79" s="4"/>
      <c r="AC79" s="4"/>
      <c r="AD79" s="4"/>
    </row>
    <row r="80" spans="1:30" ht="12">
      <c r="A80" s="7">
        <v>1737</v>
      </c>
      <c r="B80" s="7" t="s">
        <v>136</v>
      </c>
      <c r="C80" s="1">
        <v>71</v>
      </c>
      <c r="D80" s="1">
        <v>1950</v>
      </c>
      <c r="E80" s="4">
        <v>188</v>
      </c>
      <c r="F80" s="4">
        <v>98</v>
      </c>
      <c r="G80" s="4">
        <v>90</v>
      </c>
      <c r="H80" s="39">
        <v>1.639</v>
      </c>
      <c r="I80" s="4">
        <v>25</v>
      </c>
      <c r="J80" s="4">
        <v>18</v>
      </c>
      <c r="K80" s="4">
        <v>43</v>
      </c>
      <c r="L80" s="4">
        <v>43</v>
      </c>
      <c r="M80" s="4">
        <v>47</v>
      </c>
      <c r="N80" s="4">
        <v>90</v>
      </c>
      <c r="O80" s="4">
        <v>5</v>
      </c>
      <c r="P80" s="4">
        <v>10</v>
      </c>
      <c r="Q80" s="4">
        <v>15</v>
      </c>
      <c r="R80" s="4">
        <v>25</v>
      </c>
      <c r="S80" s="4">
        <v>15</v>
      </c>
      <c r="T80" s="4">
        <v>40</v>
      </c>
      <c r="U80" s="1" t="s">
        <v>137</v>
      </c>
      <c r="V80" s="1" t="s">
        <v>135</v>
      </c>
      <c r="W80" s="1">
        <v>134814</v>
      </c>
      <c r="Y80" s="4"/>
      <c r="AA80" s="4"/>
      <c r="AB80" s="4"/>
      <c r="AC80" s="4"/>
      <c r="AD80" s="4"/>
    </row>
    <row r="81" spans="1:30" ht="12">
      <c r="A81" s="7">
        <v>1737</v>
      </c>
      <c r="B81" s="7" t="s">
        <v>136</v>
      </c>
      <c r="C81" s="1">
        <v>72</v>
      </c>
      <c r="D81" s="1">
        <v>1949</v>
      </c>
      <c r="E81" s="4">
        <v>169</v>
      </c>
      <c r="F81" s="4">
        <v>85</v>
      </c>
      <c r="G81" s="4">
        <v>84</v>
      </c>
      <c r="H81" s="39">
        <v>1.473</v>
      </c>
      <c r="I81" s="4">
        <v>29</v>
      </c>
      <c r="J81" s="4">
        <v>20</v>
      </c>
      <c r="K81" s="4">
        <v>49</v>
      </c>
      <c r="L81" s="4">
        <v>35</v>
      </c>
      <c r="M81" s="4">
        <v>41</v>
      </c>
      <c r="N81" s="4">
        <v>76</v>
      </c>
      <c r="O81" s="4">
        <v>3</v>
      </c>
      <c r="P81" s="4">
        <v>8</v>
      </c>
      <c r="Q81" s="4">
        <v>11</v>
      </c>
      <c r="R81" s="4">
        <v>18</v>
      </c>
      <c r="S81" s="4">
        <v>15</v>
      </c>
      <c r="T81" s="4">
        <v>33</v>
      </c>
      <c r="U81" s="1" t="s">
        <v>137</v>
      </c>
      <c r="V81" s="1" t="s">
        <v>135</v>
      </c>
      <c r="W81" s="1">
        <v>134815</v>
      </c>
      <c r="Y81" s="4"/>
      <c r="AA81" s="4"/>
      <c r="AB81" s="4"/>
      <c r="AC81" s="4"/>
      <c r="AD81" s="4"/>
    </row>
    <row r="82" spans="1:30" ht="12">
      <c r="A82" s="7">
        <v>1737</v>
      </c>
      <c r="B82" s="7" t="s">
        <v>136</v>
      </c>
      <c r="C82" s="1">
        <v>73</v>
      </c>
      <c r="D82" s="1">
        <v>1948</v>
      </c>
      <c r="E82" s="4">
        <v>174</v>
      </c>
      <c r="F82" s="4">
        <v>85</v>
      </c>
      <c r="G82" s="4">
        <v>89</v>
      </c>
      <c r="H82" s="39">
        <v>1.517</v>
      </c>
      <c r="I82" s="4">
        <v>18</v>
      </c>
      <c r="J82" s="4">
        <v>19</v>
      </c>
      <c r="K82" s="4">
        <v>37</v>
      </c>
      <c r="L82" s="4">
        <v>44</v>
      </c>
      <c r="M82" s="4">
        <v>43</v>
      </c>
      <c r="N82" s="4">
        <v>87</v>
      </c>
      <c r="O82" s="4">
        <v>6</v>
      </c>
      <c r="P82" s="4">
        <v>12</v>
      </c>
      <c r="Q82" s="4">
        <v>18</v>
      </c>
      <c r="R82" s="4">
        <v>17</v>
      </c>
      <c r="S82" s="4">
        <v>15</v>
      </c>
      <c r="T82" s="4">
        <v>32</v>
      </c>
      <c r="U82" s="1" t="s">
        <v>137</v>
      </c>
      <c r="V82" s="1" t="s">
        <v>135</v>
      </c>
      <c r="W82" s="1">
        <v>134816</v>
      </c>
      <c r="Y82" s="4"/>
      <c r="AA82" s="4"/>
      <c r="AB82" s="4"/>
      <c r="AC82" s="4"/>
      <c r="AD82" s="4"/>
    </row>
    <row r="83" spans="1:30" ht="12">
      <c r="A83" s="7">
        <v>1737</v>
      </c>
      <c r="B83" s="7" t="s">
        <v>136</v>
      </c>
      <c r="C83" s="1">
        <v>74</v>
      </c>
      <c r="D83" s="1">
        <v>1947</v>
      </c>
      <c r="E83" s="4">
        <v>168</v>
      </c>
      <c r="F83" s="4">
        <v>89</v>
      </c>
      <c r="G83" s="4">
        <v>79</v>
      </c>
      <c r="H83" s="39">
        <v>1.464</v>
      </c>
      <c r="I83" s="4">
        <v>26</v>
      </c>
      <c r="J83" s="4">
        <v>12</v>
      </c>
      <c r="K83" s="4">
        <v>38</v>
      </c>
      <c r="L83" s="4">
        <v>46</v>
      </c>
      <c r="M83" s="4">
        <v>43</v>
      </c>
      <c r="N83" s="4">
        <v>89</v>
      </c>
      <c r="O83" s="4">
        <v>2</v>
      </c>
      <c r="P83" s="4">
        <v>13</v>
      </c>
      <c r="Q83" s="4">
        <v>15</v>
      </c>
      <c r="R83" s="4">
        <v>15</v>
      </c>
      <c r="S83" s="4">
        <v>11</v>
      </c>
      <c r="T83" s="4">
        <v>26</v>
      </c>
      <c r="U83" s="1" t="s">
        <v>137</v>
      </c>
      <c r="V83" s="1" t="s">
        <v>135</v>
      </c>
      <c r="W83" s="1">
        <v>134817</v>
      </c>
      <c r="Y83" s="4"/>
      <c r="AA83" s="4"/>
      <c r="AB83" s="4"/>
      <c r="AC83" s="4"/>
      <c r="AD83" s="4"/>
    </row>
    <row r="84" spans="1:30" ht="12">
      <c r="A84" s="7">
        <v>1737</v>
      </c>
      <c r="B84" s="7" t="s">
        <v>136</v>
      </c>
      <c r="C84" s="1">
        <v>75</v>
      </c>
      <c r="D84" s="1">
        <v>1946</v>
      </c>
      <c r="E84" s="4">
        <v>175</v>
      </c>
      <c r="F84" s="4">
        <v>87</v>
      </c>
      <c r="G84" s="4">
        <v>88</v>
      </c>
      <c r="H84" s="39">
        <v>1.525</v>
      </c>
      <c r="I84" s="4">
        <v>27</v>
      </c>
      <c r="J84" s="4">
        <v>20</v>
      </c>
      <c r="K84" s="4">
        <v>47</v>
      </c>
      <c r="L84" s="4">
        <v>40</v>
      </c>
      <c r="M84" s="4">
        <v>37</v>
      </c>
      <c r="N84" s="4">
        <v>77</v>
      </c>
      <c r="O84" s="4">
        <v>3</v>
      </c>
      <c r="P84" s="4">
        <v>16</v>
      </c>
      <c r="Q84" s="4">
        <v>19</v>
      </c>
      <c r="R84" s="4">
        <v>17</v>
      </c>
      <c r="S84" s="4">
        <v>15</v>
      </c>
      <c r="T84" s="4">
        <v>32</v>
      </c>
      <c r="U84" s="1" t="s">
        <v>137</v>
      </c>
      <c r="V84" s="1" t="s">
        <v>135</v>
      </c>
      <c r="W84" s="1">
        <v>134818</v>
      </c>
      <c r="Y84" s="4"/>
      <c r="AA84" s="4"/>
      <c r="AB84" s="4"/>
      <c r="AC84" s="4"/>
      <c r="AD84" s="4"/>
    </row>
    <row r="85" spans="1:30" ht="12">
      <c r="A85" s="7">
        <v>1737</v>
      </c>
      <c r="B85" s="7" t="s">
        <v>136</v>
      </c>
      <c r="C85" s="1">
        <v>76</v>
      </c>
      <c r="D85" s="1">
        <v>1945</v>
      </c>
      <c r="E85" s="4">
        <v>180</v>
      </c>
      <c r="F85" s="4">
        <v>94</v>
      </c>
      <c r="G85" s="4">
        <v>86</v>
      </c>
      <c r="H85" s="39">
        <v>1.569</v>
      </c>
      <c r="I85" s="4">
        <v>26</v>
      </c>
      <c r="J85" s="4">
        <v>16</v>
      </c>
      <c r="K85" s="4">
        <v>42</v>
      </c>
      <c r="L85" s="4">
        <v>44</v>
      </c>
      <c r="M85" s="4">
        <v>35</v>
      </c>
      <c r="N85" s="4">
        <v>79</v>
      </c>
      <c r="O85" s="4">
        <v>9</v>
      </c>
      <c r="P85" s="4">
        <v>20</v>
      </c>
      <c r="Q85" s="4">
        <v>29</v>
      </c>
      <c r="R85" s="4">
        <v>15</v>
      </c>
      <c r="S85" s="4">
        <v>15</v>
      </c>
      <c r="T85" s="4">
        <v>30</v>
      </c>
      <c r="U85" s="1" t="s">
        <v>137</v>
      </c>
      <c r="V85" s="1" t="s">
        <v>135</v>
      </c>
      <c r="W85" s="1">
        <v>134819</v>
      </c>
      <c r="Y85" s="4"/>
      <c r="AA85" s="4"/>
      <c r="AB85" s="4"/>
      <c r="AC85" s="4"/>
      <c r="AD85" s="4"/>
    </row>
    <row r="86" spans="1:30" ht="12">
      <c r="A86" s="7">
        <v>1737</v>
      </c>
      <c r="B86" s="7" t="s">
        <v>136</v>
      </c>
      <c r="C86" s="1">
        <v>77</v>
      </c>
      <c r="D86" s="1">
        <v>1944</v>
      </c>
      <c r="E86" s="4">
        <v>158</v>
      </c>
      <c r="F86" s="4">
        <v>75</v>
      </c>
      <c r="G86" s="4">
        <v>83</v>
      </c>
      <c r="H86" s="39">
        <v>1.377</v>
      </c>
      <c r="I86" s="4">
        <v>17</v>
      </c>
      <c r="J86" s="4">
        <v>15</v>
      </c>
      <c r="K86" s="4">
        <v>32</v>
      </c>
      <c r="L86" s="4">
        <v>35</v>
      </c>
      <c r="M86" s="4">
        <v>27</v>
      </c>
      <c r="N86" s="4">
        <v>62</v>
      </c>
      <c r="O86" s="4">
        <v>8</v>
      </c>
      <c r="P86" s="4">
        <v>24</v>
      </c>
      <c r="Q86" s="4">
        <v>32</v>
      </c>
      <c r="R86" s="4">
        <v>15</v>
      </c>
      <c r="S86" s="4">
        <v>17</v>
      </c>
      <c r="T86" s="4">
        <v>32</v>
      </c>
      <c r="U86" s="1" t="s">
        <v>137</v>
      </c>
      <c r="V86" s="1" t="s">
        <v>135</v>
      </c>
      <c r="W86" s="1">
        <v>134820</v>
      </c>
      <c r="Y86" s="4"/>
      <c r="AA86" s="4"/>
      <c r="AB86" s="4"/>
      <c r="AC86" s="4"/>
      <c r="AD86" s="4"/>
    </row>
    <row r="87" spans="1:30" ht="12">
      <c r="A87" s="7">
        <v>1737</v>
      </c>
      <c r="B87" s="7" t="s">
        <v>136</v>
      </c>
      <c r="C87" s="1">
        <v>78</v>
      </c>
      <c r="D87" s="1">
        <v>1943</v>
      </c>
      <c r="E87" s="4">
        <v>143</v>
      </c>
      <c r="F87" s="4">
        <v>57</v>
      </c>
      <c r="G87" s="4">
        <v>86</v>
      </c>
      <c r="H87" s="39">
        <v>1.247</v>
      </c>
      <c r="I87" s="4">
        <v>16</v>
      </c>
      <c r="J87" s="4">
        <v>9</v>
      </c>
      <c r="K87" s="4">
        <v>25</v>
      </c>
      <c r="L87" s="4">
        <v>26</v>
      </c>
      <c r="M87" s="4">
        <v>37</v>
      </c>
      <c r="N87" s="4">
        <v>63</v>
      </c>
      <c r="O87" s="4">
        <v>4</v>
      </c>
      <c r="P87" s="4">
        <v>18</v>
      </c>
      <c r="Q87" s="4">
        <v>22</v>
      </c>
      <c r="R87" s="4">
        <v>11</v>
      </c>
      <c r="S87" s="4">
        <v>22</v>
      </c>
      <c r="T87" s="4">
        <v>33</v>
      </c>
      <c r="U87" s="1" t="s">
        <v>137</v>
      </c>
      <c r="V87" s="1" t="s">
        <v>135</v>
      </c>
      <c r="W87" s="1">
        <v>134821</v>
      </c>
      <c r="Y87" s="4"/>
      <c r="AA87" s="4"/>
      <c r="AB87" s="4"/>
      <c r="AC87" s="4"/>
      <c r="AD87" s="4"/>
    </row>
    <row r="88" spans="1:30" ht="12">
      <c r="A88" s="7">
        <v>1737</v>
      </c>
      <c r="B88" s="7" t="s">
        <v>136</v>
      </c>
      <c r="C88" s="1">
        <v>79</v>
      </c>
      <c r="D88" s="1">
        <v>1942</v>
      </c>
      <c r="E88" s="4">
        <v>121</v>
      </c>
      <c r="F88" s="4">
        <v>49</v>
      </c>
      <c r="G88" s="4">
        <v>72</v>
      </c>
      <c r="H88" s="39">
        <v>1.055</v>
      </c>
      <c r="I88" s="4">
        <v>9</v>
      </c>
      <c r="J88" s="4">
        <v>12</v>
      </c>
      <c r="K88" s="4">
        <v>21</v>
      </c>
      <c r="L88" s="4">
        <v>28</v>
      </c>
      <c r="M88" s="4">
        <v>25</v>
      </c>
      <c r="N88" s="4">
        <v>53</v>
      </c>
      <c r="O88" s="4">
        <v>3</v>
      </c>
      <c r="P88" s="4">
        <v>21</v>
      </c>
      <c r="Q88" s="4">
        <v>24</v>
      </c>
      <c r="R88" s="4">
        <v>9</v>
      </c>
      <c r="S88" s="4">
        <v>14</v>
      </c>
      <c r="T88" s="4">
        <v>23</v>
      </c>
      <c r="U88" s="1" t="s">
        <v>137</v>
      </c>
      <c r="V88" s="1" t="s">
        <v>135</v>
      </c>
      <c r="W88" s="1">
        <v>134822</v>
      </c>
      <c r="Y88" s="4"/>
      <c r="AA88" s="4"/>
      <c r="AB88" s="4"/>
      <c r="AC88" s="4"/>
      <c r="AD88" s="4"/>
    </row>
    <row r="89" spans="1:30" ht="12">
      <c r="A89" s="7">
        <v>1737</v>
      </c>
      <c r="B89" s="7" t="s">
        <v>136</v>
      </c>
      <c r="C89" s="1">
        <v>80</v>
      </c>
      <c r="D89" s="1">
        <v>1941</v>
      </c>
      <c r="E89" s="4">
        <v>105</v>
      </c>
      <c r="F89" s="4">
        <v>46</v>
      </c>
      <c r="G89" s="4">
        <v>59</v>
      </c>
      <c r="H89" s="39">
        <v>0.915</v>
      </c>
      <c r="I89" s="4">
        <v>10</v>
      </c>
      <c r="J89" s="4">
        <v>11</v>
      </c>
      <c r="K89" s="4">
        <v>21</v>
      </c>
      <c r="L89" s="4">
        <v>24</v>
      </c>
      <c r="M89" s="4">
        <v>24</v>
      </c>
      <c r="N89" s="4">
        <v>48</v>
      </c>
      <c r="O89" s="4">
        <v>3</v>
      </c>
      <c r="P89" s="4">
        <v>18</v>
      </c>
      <c r="Q89" s="4">
        <v>21</v>
      </c>
      <c r="R89" s="4">
        <v>9</v>
      </c>
      <c r="S89" s="4">
        <v>6</v>
      </c>
      <c r="T89" s="4">
        <v>15</v>
      </c>
      <c r="U89" s="1" t="s">
        <v>137</v>
      </c>
      <c r="V89" s="1" t="s">
        <v>135</v>
      </c>
      <c r="W89" s="1">
        <v>134823</v>
      </c>
      <c r="Y89" s="4"/>
      <c r="AA89" s="4"/>
      <c r="AB89" s="4"/>
      <c r="AC89" s="4"/>
      <c r="AD89" s="4"/>
    </row>
    <row r="90" spans="1:30" ht="12">
      <c r="A90" s="7">
        <v>1737</v>
      </c>
      <c r="B90" s="7" t="s">
        <v>136</v>
      </c>
      <c r="C90" s="1">
        <v>81</v>
      </c>
      <c r="D90" s="1">
        <v>1940</v>
      </c>
      <c r="E90" s="4">
        <v>86</v>
      </c>
      <c r="F90" s="4">
        <v>43</v>
      </c>
      <c r="G90" s="4">
        <v>43</v>
      </c>
      <c r="H90" s="39">
        <v>0.75</v>
      </c>
      <c r="I90" s="4">
        <v>9</v>
      </c>
      <c r="J90" s="4">
        <v>6</v>
      </c>
      <c r="K90" s="4">
        <v>15</v>
      </c>
      <c r="L90" s="4">
        <v>26</v>
      </c>
      <c r="M90" s="4">
        <v>11</v>
      </c>
      <c r="N90" s="4">
        <v>37</v>
      </c>
      <c r="O90" s="4">
        <v>6</v>
      </c>
      <c r="P90" s="4">
        <v>18</v>
      </c>
      <c r="Q90" s="4">
        <v>24</v>
      </c>
      <c r="R90" s="4">
        <v>2</v>
      </c>
      <c r="S90" s="4">
        <v>8</v>
      </c>
      <c r="T90" s="4">
        <v>10</v>
      </c>
      <c r="U90" s="1" t="s">
        <v>137</v>
      </c>
      <c r="V90" s="1" t="s">
        <v>135</v>
      </c>
      <c r="W90" s="1">
        <v>134824</v>
      </c>
      <c r="Y90" s="4"/>
      <c r="AA90" s="4"/>
      <c r="AB90" s="4"/>
      <c r="AC90" s="4"/>
      <c r="AD90" s="4"/>
    </row>
    <row r="91" spans="1:30" ht="12">
      <c r="A91" s="7">
        <v>1737</v>
      </c>
      <c r="B91" s="7" t="s">
        <v>136</v>
      </c>
      <c r="C91" s="1">
        <v>82</v>
      </c>
      <c r="D91" s="1">
        <v>1939</v>
      </c>
      <c r="E91" s="4">
        <v>91</v>
      </c>
      <c r="F91" s="4">
        <v>41</v>
      </c>
      <c r="G91" s="4">
        <v>50</v>
      </c>
      <c r="H91" s="39">
        <v>0.793</v>
      </c>
      <c r="I91" s="4">
        <v>6</v>
      </c>
      <c r="J91" s="4">
        <v>5</v>
      </c>
      <c r="K91" s="4">
        <v>11</v>
      </c>
      <c r="L91" s="4">
        <v>23</v>
      </c>
      <c r="M91" s="4">
        <v>14</v>
      </c>
      <c r="N91" s="4">
        <v>37</v>
      </c>
      <c r="O91" s="4">
        <v>3</v>
      </c>
      <c r="P91" s="4">
        <v>27</v>
      </c>
      <c r="Q91" s="4">
        <v>30</v>
      </c>
      <c r="R91" s="4">
        <v>9</v>
      </c>
      <c r="S91" s="4">
        <v>4</v>
      </c>
      <c r="T91" s="4">
        <v>13</v>
      </c>
      <c r="U91" s="1" t="s">
        <v>137</v>
      </c>
      <c r="V91" s="1" t="s">
        <v>135</v>
      </c>
      <c r="W91" s="1">
        <v>134825</v>
      </c>
      <c r="Y91" s="4"/>
      <c r="AA91" s="4"/>
      <c r="AB91" s="4"/>
      <c r="AC91" s="4"/>
      <c r="AD91" s="4"/>
    </row>
    <row r="92" spans="1:30" ht="12">
      <c r="A92" s="7">
        <v>1737</v>
      </c>
      <c r="B92" s="7" t="s">
        <v>136</v>
      </c>
      <c r="C92" s="1">
        <v>83</v>
      </c>
      <c r="D92" s="1">
        <v>1938</v>
      </c>
      <c r="E92" s="4">
        <v>101</v>
      </c>
      <c r="F92" s="4">
        <v>43</v>
      </c>
      <c r="G92" s="4">
        <v>58</v>
      </c>
      <c r="H92" s="39">
        <v>0.88</v>
      </c>
      <c r="I92" s="4">
        <v>7</v>
      </c>
      <c r="J92" s="4">
        <v>8</v>
      </c>
      <c r="K92" s="4">
        <v>15</v>
      </c>
      <c r="L92" s="4">
        <v>20</v>
      </c>
      <c r="M92" s="4">
        <v>10</v>
      </c>
      <c r="N92" s="4">
        <v>30</v>
      </c>
      <c r="O92" s="4">
        <v>10</v>
      </c>
      <c r="P92" s="4">
        <v>32</v>
      </c>
      <c r="Q92" s="4">
        <v>42</v>
      </c>
      <c r="R92" s="4">
        <v>6</v>
      </c>
      <c r="S92" s="4">
        <v>8</v>
      </c>
      <c r="T92" s="4">
        <v>14</v>
      </c>
      <c r="U92" s="1" t="s">
        <v>137</v>
      </c>
      <c r="V92" s="1" t="s">
        <v>135</v>
      </c>
      <c r="W92" s="1">
        <v>134826</v>
      </c>
      <c r="Y92" s="4"/>
      <c r="AA92" s="4"/>
      <c r="AB92" s="4"/>
      <c r="AC92" s="4"/>
      <c r="AD92" s="4"/>
    </row>
    <row r="93" spans="1:30" ht="12">
      <c r="A93" s="7">
        <v>1737</v>
      </c>
      <c r="B93" s="7" t="s">
        <v>136</v>
      </c>
      <c r="C93" s="1">
        <v>84</v>
      </c>
      <c r="D93" s="1">
        <v>1937</v>
      </c>
      <c r="E93" s="4">
        <v>77</v>
      </c>
      <c r="F93" s="4">
        <v>29</v>
      </c>
      <c r="G93" s="4">
        <v>48</v>
      </c>
      <c r="H93" s="39">
        <v>0.671</v>
      </c>
      <c r="I93" s="4">
        <v>7</v>
      </c>
      <c r="J93" s="4">
        <v>1</v>
      </c>
      <c r="K93" s="4">
        <v>8</v>
      </c>
      <c r="L93" s="4">
        <v>14</v>
      </c>
      <c r="M93" s="4">
        <v>9</v>
      </c>
      <c r="N93" s="4">
        <v>23</v>
      </c>
      <c r="O93" s="4">
        <v>3</v>
      </c>
      <c r="P93" s="4">
        <v>32</v>
      </c>
      <c r="Q93" s="4">
        <v>35</v>
      </c>
      <c r="R93" s="4">
        <v>5</v>
      </c>
      <c r="S93" s="4">
        <v>6</v>
      </c>
      <c r="T93" s="4">
        <v>11</v>
      </c>
      <c r="U93" s="1" t="s">
        <v>137</v>
      </c>
      <c r="V93" s="1" t="s">
        <v>135</v>
      </c>
      <c r="W93" s="1">
        <v>134827</v>
      </c>
      <c r="Y93" s="4"/>
      <c r="AA93" s="4"/>
      <c r="AB93" s="4"/>
      <c r="AC93" s="4"/>
      <c r="AD93" s="4"/>
    </row>
    <row r="94" spans="1:30" ht="12">
      <c r="A94" s="7">
        <v>1737</v>
      </c>
      <c r="B94" s="7" t="s">
        <v>136</v>
      </c>
      <c r="C94" s="1">
        <v>85</v>
      </c>
      <c r="D94" s="1">
        <v>1936</v>
      </c>
      <c r="E94" s="4">
        <v>79</v>
      </c>
      <c r="F94" s="4">
        <v>40</v>
      </c>
      <c r="G94" s="4">
        <v>39</v>
      </c>
      <c r="H94" s="39">
        <v>0.689</v>
      </c>
      <c r="I94" s="4">
        <v>7</v>
      </c>
      <c r="J94" s="4">
        <v>5</v>
      </c>
      <c r="K94" s="4">
        <v>12</v>
      </c>
      <c r="L94" s="4">
        <v>20</v>
      </c>
      <c r="M94" s="4">
        <v>9</v>
      </c>
      <c r="N94" s="4">
        <v>29</v>
      </c>
      <c r="O94" s="4">
        <v>6</v>
      </c>
      <c r="P94" s="4">
        <v>19</v>
      </c>
      <c r="Q94" s="4">
        <v>25</v>
      </c>
      <c r="R94" s="4">
        <v>7</v>
      </c>
      <c r="S94" s="4">
        <v>6</v>
      </c>
      <c r="T94" s="4">
        <v>13</v>
      </c>
      <c r="U94" s="1" t="s">
        <v>137</v>
      </c>
      <c r="V94" s="1" t="s">
        <v>135</v>
      </c>
      <c r="W94" s="1">
        <v>134828</v>
      </c>
      <c r="Y94" s="4"/>
      <c r="AA94" s="4"/>
      <c r="AB94" s="4"/>
      <c r="AC94" s="4"/>
      <c r="AD94" s="4"/>
    </row>
    <row r="95" spans="1:30" ht="12">
      <c r="A95" s="7">
        <v>1737</v>
      </c>
      <c r="B95" s="7" t="s">
        <v>136</v>
      </c>
      <c r="C95" s="1">
        <v>86</v>
      </c>
      <c r="D95" s="1">
        <v>1935</v>
      </c>
      <c r="E95" s="4">
        <v>71</v>
      </c>
      <c r="F95" s="4">
        <v>31</v>
      </c>
      <c r="G95" s="4">
        <v>40</v>
      </c>
      <c r="H95" s="39">
        <v>0.619</v>
      </c>
      <c r="I95" s="4">
        <v>10</v>
      </c>
      <c r="J95" s="4">
        <v>5</v>
      </c>
      <c r="K95" s="4">
        <v>15</v>
      </c>
      <c r="L95" s="4">
        <v>12</v>
      </c>
      <c r="M95" s="4">
        <v>7</v>
      </c>
      <c r="N95" s="4">
        <v>19</v>
      </c>
      <c r="O95" s="4">
        <v>6</v>
      </c>
      <c r="P95" s="4">
        <v>25</v>
      </c>
      <c r="Q95" s="4">
        <v>31</v>
      </c>
      <c r="R95" s="4">
        <v>3</v>
      </c>
      <c r="S95" s="4">
        <v>3</v>
      </c>
      <c r="T95" s="4">
        <v>6</v>
      </c>
      <c r="U95" s="1" t="s">
        <v>137</v>
      </c>
      <c r="V95" s="1" t="s">
        <v>135</v>
      </c>
      <c r="W95" s="1">
        <v>134829</v>
      </c>
      <c r="Y95" s="4"/>
      <c r="AA95" s="4"/>
      <c r="AB95" s="4"/>
      <c r="AC95" s="4"/>
      <c r="AD95" s="4"/>
    </row>
    <row r="96" spans="1:30" ht="12">
      <c r="A96" s="7">
        <v>1737</v>
      </c>
      <c r="B96" s="7" t="s">
        <v>136</v>
      </c>
      <c r="C96" s="1">
        <v>87</v>
      </c>
      <c r="D96" s="1">
        <v>1934</v>
      </c>
      <c r="E96" s="4">
        <v>53</v>
      </c>
      <c r="F96" s="4">
        <v>18</v>
      </c>
      <c r="G96" s="4">
        <v>35</v>
      </c>
      <c r="H96" s="39">
        <v>0.462</v>
      </c>
      <c r="I96" s="4">
        <v>2</v>
      </c>
      <c r="J96" s="4">
        <v>4</v>
      </c>
      <c r="K96" s="4">
        <v>6</v>
      </c>
      <c r="L96" s="4">
        <v>10</v>
      </c>
      <c r="M96" s="4">
        <v>5</v>
      </c>
      <c r="N96" s="4">
        <v>15</v>
      </c>
      <c r="O96" s="4">
        <v>5</v>
      </c>
      <c r="P96" s="4">
        <v>23</v>
      </c>
      <c r="Q96" s="4">
        <v>28</v>
      </c>
      <c r="R96" s="4">
        <v>1</v>
      </c>
      <c r="S96" s="4">
        <v>3</v>
      </c>
      <c r="T96" s="4">
        <v>4</v>
      </c>
      <c r="U96" s="1" t="s">
        <v>137</v>
      </c>
      <c r="V96" s="1" t="s">
        <v>135</v>
      </c>
      <c r="W96" s="1">
        <v>134830</v>
      </c>
      <c r="Y96" s="4"/>
      <c r="AA96" s="4"/>
      <c r="AB96" s="4"/>
      <c r="AC96" s="4"/>
      <c r="AD96" s="4"/>
    </row>
    <row r="97" spans="1:30" ht="12">
      <c r="A97" s="7">
        <v>1737</v>
      </c>
      <c r="B97" s="7" t="s">
        <v>136</v>
      </c>
      <c r="C97" s="1">
        <v>88</v>
      </c>
      <c r="D97" s="1">
        <v>1933</v>
      </c>
      <c r="E97" s="4">
        <v>60</v>
      </c>
      <c r="F97" s="4">
        <v>31</v>
      </c>
      <c r="G97" s="4">
        <v>29</v>
      </c>
      <c r="H97" s="39">
        <v>0.523</v>
      </c>
      <c r="I97" s="4">
        <v>4</v>
      </c>
      <c r="J97" s="4">
        <v>1</v>
      </c>
      <c r="K97" s="4">
        <v>5</v>
      </c>
      <c r="L97" s="4">
        <v>16</v>
      </c>
      <c r="M97" s="4">
        <v>7</v>
      </c>
      <c r="N97" s="4">
        <v>23</v>
      </c>
      <c r="O97" s="4">
        <v>8</v>
      </c>
      <c r="P97" s="4">
        <v>18</v>
      </c>
      <c r="Q97" s="4">
        <v>26</v>
      </c>
      <c r="R97" s="4">
        <v>3</v>
      </c>
      <c r="S97" s="4">
        <v>3</v>
      </c>
      <c r="T97" s="4">
        <v>6</v>
      </c>
      <c r="U97" s="1" t="s">
        <v>137</v>
      </c>
      <c r="V97" s="1" t="s">
        <v>135</v>
      </c>
      <c r="W97" s="1">
        <v>134831</v>
      </c>
      <c r="Y97" s="4"/>
      <c r="AA97" s="4"/>
      <c r="AB97" s="4"/>
      <c r="AC97" s="4"/>
      <c r="AD97" s="4"/>
    </row>
    <row r="98" spans="1:30" ht="12">
      <c r="A98" s="7">
        <v>1737</v>
      </c>
      <c r="B98" s="7" t="s">
        <v>136</v>
      </c>
      <c r="C98" s="1">
        <v>89</v>
      </c>
      <c r="D98" s="1">
        <v>1932</v>
      </c>
      <c r="E98" s="4">
        <v>46</v>
      </c>
      <c r="F98" s="4">
        <v>16</v>
      </c>
      <c r="G98" s="4">
        <v>30</v>
      </c>
      <c r="H98" s="39">
        <v>0.401</v>
      </c>
      <c r="I98" s="4">
        <v>2</v>
      </c>
      <c r="J98" s="4">
        <v>0</v>
      </c>
      <c r="K98" s="4">
        <v>2</v>
      </c>
      <c r="L98" s="4">
        <v>7</v>
      </c>
      <c r="M98" s="4">
        <v>3</v>
      </c>
      <c r="N98" s="4">
        <v>10</v>
      </c>
      <c r="O98" s="4">
        <v>4</v>
      </c>
      <c r="P98" s="4">
        <v>22</v>
      </c>
      <c r="Q98" s="4">
        <v>26</v>
      </c>
      <c r="R98" s="4">
        <v>3</v>
      </c>
      <c r="S98" s="4">
        <v>5</v>
      </c>
      <c r="T98" s="4">
        <v>8</v>
      </c>
      <c r="U98" s="1" t="s">
        <v>137</v>
      </c>
      <c r="V98" s="1" t="s">
        <v>135</v>
      </c>
      <c r="W98" s="1">
        <v>134832</v>
      </c>
      <c r="Y98" s="4"/>
      <c r="AA98" s="4"/>
      <c r="AB98" s="4"/>
      <c r="AC98" s="4"/>
      <c r="AD98" s="4"/>
    </row>
    <row r="99" spans="1:30" ht="12">
      <c r="A99" s="7">
        <v>1737</v>
      </c>
      <c r="B99" s="7" t="s">
        <v>136</v>
      </c>
      <c r="C99" s="1">
        <v>90</v>
      </c>
      <c r="D99" s="1">
        <v>1931</v>
      </c>
      <c r="E99" s="4">
        <v>46</v>
      </c>
      <c r="F99" s="4">
        <v>16</v>
      </c>
      <c r="G99" s="4">
        <v>30</v>
      </c>
      <c r="H99" s="39">
        <v>0.401</v>
      </c>
      <c r="I99" s="4">
        <v>2</v>
      </c>
      <c r="J99" s="4">
        <v>0</v>
      </c>
      <c r="K99" s="4">
        <v>2</v>
      </c>
      <c r="L99" s="4">
        <v>8</v>
      </c>
      <c r="M99" s="4">
        <v>0</v>
      </c>
      <c r="N99" s="4">
        <v>8</v>
      </c>
      <c r="O99" s="4">
        <v>3</v>
      </c>
      <c r="P99" s="4">
        <v>28</v>
      </c>
      <c r="Q99" s="4">
        <v>31</v>
      </c>
      <c r="R99" s="4">
        <v>3</v>
      </c>
      <c r="S99" s="4">
        <v>2</v>
      </c>
      <c r="T99" s="4">
        <v>5</v>
      </c>
      <c r="U99" s="1" t="s">
        <v>137</v>
      </c>
      <c r="V99" s="1" t="s">
        <v>135</v>
      </c>
      <c r="W99" s="1">
        <v>134833</v>
      </c>
      <c r="Y99" s="4"/>
      <c r="AA99" s="4"/>
      <c r="AB99" s="4"/>
      <c r="AC99" s="4"/>
      <c r="AD99" s="4"/>
    </row>
    <row r="100" spans="1:30" ht="12">
      <c r="A100" s="7">
        <v>1737</v>
      </c>
      <c r="B100" s="7" t="s">
        <v>136</v>
      </c>
      <c r="C100" s="1">
        <v>91</v>
      </c>
      <c r="D100" s="1">
        <v>1930</v>
      </c>
      <c r="E100" s="4">
        <v>24</v>
      </c>
      <c r="F100" s="4">
        <v>10</v>
      </c>
      <c r="G100" s="4">
        <v>14</v>
      </c>
      <c r="H100" s="39">
        <v>0.209</v>
      </c>
      <c r="I100" s="4">
        <v>1</v>
      </c>
      <c r="J100" s="4">
        <v>0</v>
      </c>
      <c r="K100" s="4">
        <v>1</v>
      </c>
      <c r="L100" s="4">
        <v>6</v>
      </c>
      <c r="M100" s="4">
        <v>3</v>
      </c>
      <c r="N100" s="4">
        <v>9</v>
      </c>
      <c r="O100" s="4">
        <v>2</v>
      </c>
      <c r="P100" s="4">
        <v>10</v>
      </c>
      <c r="Q100" s="4">
        <v>12</v>
      </c>
      <c r="R100" s="4">
        <v>1</v>
      </c>
      <c r="S100" s="4">
        <v>1</v>
      </c>
      <c r="T100" s="4">
        <v>2</v>
      </c>
      <c r="U100" s="1" t="s">
        <v>137</v>
      </c>
      <c r="V100" s="1" t="s">
        <v>135</v>
      </c>
      <c r="W100" s="1">
        <v>134834</v>
      </c>
      <c r="Y100" s="4"/>
      <c r="AA100" s="4"/>
      <c r="AB100" s="4"/>
      <c r="AC100" s="4"/>
      <c r="AD100" s="4"/>
    </row>
    <row r="101" spans="1:30" ht="12">
      <c r="A101" s="7">
        <v>1737</v>
      </c>
      <c r="B101" s="7" t="s">
        <v>136</v>
      </c>
      <c r="C101" s="1">
        <v>92</v>
      </c>
      <c r="D101" s="1">
        <v>1929</v>
      </c>
      <c r="E101" s="4">
        <v>18</v>
      </c>
      <c r="F101" s="4">
        <v>6</v>
      </c>
      <c r="G101" s="4">
        <v>12</v>
      </c>
      <c r="H101" s="39">
        <v>0.157</v>
      </c>
      <c r="I101" s="4">
        <v>0</v>
      </c>
      <c r="J101" s="4">
        <v>2</v>
      </c>
      <c r="K101" s="4">
        <v>2</v>
      </c>
      <c r="L101" s="4">
        <v>1</v>
      </c>
      <c r="M101" s="4">
        <v>1</v>
      </c>
      <c r="N101" s="4">
        <v>2</v>
      </c>
      <c r="O101" s="4">
        <v>4</v>
      </c>
      <c r="P101" s="4">
        <v>9</v>
      </c>
      <c r="Q101" s="4">
        <v>13</v>
      </c>
      <c r="R101" s="4">
        <v>1</v>
      </c>
      <c r="S101" s="4">
        <v>0</v>
      </c>
      <c r="T101" s="4">
        <v>1</v>
      </c>
      <c r="U101" s="1" t="s">
        <v>137</v>
      </c>
      <c r="V101" s="1" t="s">
        <v>135</v>
      </c>
      <c r="W101" s="1">
        <v>134835</v>
      </c>
      <c r="Y101" s="4"/>
      <c r="AA101" s="4"/>
      <c r="AB101" s="4"/>
      <c r="AC101" s="4"/>
      <c r="AD101" s="4"/>
    </row>
    <row r="102" spans="1:30" ht="12">
      <c r="A102" s="7">
        <v>1737</v>
      </c>
      <c r="B102" s="7" t="s">
        <v>136</v>
      </c>
      <c r="C102" s="1">
        <v>93</v>
      </c>
      <c r="D102" s="1">
        <v>1928</v>
      </c>
      <c r="E102" s="4">
        <v>28</v>
      </c>
      <c r="F102" s="4">
        <v>7</v>
      </c>
      <c r="G102" s="4">
        <v>21</v>
      </c>
      <c r="H102" s="39">
        <v>0.244</v>
      </c>
      <c r="I102" s="4">
        <v>2</v>
      </c>
      <c r="J102" s="4">
        <v>2</v>
      </c>
      <c r="K102" s="4">
        <v>4</v>
      </c>
      <c r="L102" s="4">
        <v>1</v>
      </c>
      <c r="M102" s="4">
        <v>2</v>
      </c>
      <c r="N102" s="4">
        <v>3</v>
      </c>
      <c r="O102" s="4">
        <v>3</v>
      </c>
      <c r="P102" s="4">
        <v>12</v>
      </c>
      <c r="Q102" s="4">
        <v>15</v>
      </c>
      <c r="R102" s="4">
        <v>1</v>
      </c>
      <c r="S102" s="4">
        <v>5</v>
      </c>
      <c r="T102" s="4">
        <v>6</v>
      </c>
      <c r="U102" s="1" t="s">
        <v>137</v>
      </c>
      <c r="V102" s="1" t="s">
        <v>135</v>
      </c>
      <c r="W102" s="1">
        <v>134836</v>
      </c>
      <c r="Y102" s="4"/>
      <c r="AA102" s="4"/>
      <c r="AB102" s="4"/>
      <c r="AC102" s="4"/>
      <c r="AD102" s="4"/>
    </row>
    <row r="103" spans="1:30" ht="12">
      <c r="A103" s="7">
        <v>1737</v>
      </c>
      <c r="B103" s="7" t="s">
        <v>136</v>
      </c>
      <c r="C103" s="1">
        <v>94</v>
      </c>
      <c r="D103" s="1">
        <v>1927</v>
      </c>
      <c r="E103" s="4">
        <v>14</v>
      </c>
      <c r="F103" s="4">
        <v>5</v>
      </c>
      <c r="G103" s="4">
        <v>9</v>
      </c>
      <c r="H103" s="39">
        <v>0.122</v>
      </c>
      <c r="I103" s="4">
        <v>0</v>
      </c>
      <c r="J103" s="4">
        <v>1</v>
      </c>
      <c r="K103" s="4">
        <v>1</v>
      </c>
      <c r="L103" s="4">
        <v>1</v>
      </c>
      <c r="M103" s="4">
        <v>1</v>
      </c>
      <c r="N103" s="4">
        <v>2</v>
      </c>
      <c r="O103" s="4">
        <v>3</v>
      </c>
      <c r="P103" s="4">
        <v>5</v>
      </c>
      <c r="Q103" s="4">
        <v>8</v>
      </c>
      <c r="R103" s="4">
        <v>1</v>
      </c>
      <c r="S103" s="4">
        <v>2</v>
      </c>
      <c r="T103" s="4">
        <v>3</v>
      </c>
      <c r="U103" s="1" t="s">
        <v>137</v>
      </c>
      <c r="V103" s="1" t="s">
        <v>135</v>
      </c>
      <c r="W103" s="1">
        <v>134837</v>
      </c>
      <c r="Y103" s="4"/>
      <c r="AA103" s="4"/>
      <c r="AB103" s="4"/>
      <c r="AC103" s="4"/>
      <c r="AD103" s="4"/>
    </row>
    <row r="104" spans="1:30" ht="12">
      <c r="A104" s="7">
        <v>1737</v>
      </c>
      <c r="B104" s="7" t="s">
        <v>136</v>
      </c>
      <c r="C104" s="1">
        <v>95</v>
      </c>
      <c r="D104" s="1">
        <v>1926</v>
      </c>
      <c r="E104" s="4">
        <v>9</v>
      </c>
      <c r="F104" s="4">
        <v>2</v>
      </c>
      <c r="G104" s="4">
        <v>7</v>
      </c>
      <c r="H104" s="39">
        <v>0.078</v>
      </c>
      <c r="I104" s="4">
        <v>1</v>
      </c>
      <c r="J104" s="4">
        <v>1</v>
      </c>
      <c r="K104" s="4">
        <v>2</v>
      </c>
      <c r="L104" s="4">
        <v>1</v>
      </c>
      <c r="M104" s="4">
        <v>0</v>
      </c>
      <c r="N104" s="4">
        <v>1</v>
      </c>
      <c r="O104" s="4">
        <v>0</v>
      </c>
      <c r="P104" s="4">
        <v>6</v>
      </c>
      <c r="Q104" s="4">
        <v>6</v>
      </c>
      <c r="R104" s="4">
        <v>0</v>
      </c>
      <c r="S104" s="4">
        <v>0</v>
      </c>
      <c r="T104" s="4">
        <v>0</v>
      </c>
      <c r="U104" s="1" t="s">
        <v>137</v>
      </c>
      <c r="V104" s="1" t="s">
        <v>135</v>
      </c>
      <c r="W104" s="1">
        <v>134838</v>
      </c>
      <c r="Y104" s="4"/>
      <c r="AA104" s="4"/>
      <c r="AB104" s="4"/>
      <c r="AC104" s="4"/>
      <c r="AD104" s="4"/>
    </row>
    <row r="105" spans="1:30" ht="12">
      <c r="A105" s="7">
        <v>1737</v>
      </c>
      <c r="B105" s="7" t="s">
        <v>136</v>
      </c>
      <c r="C105" s="1">
        <v>96</v>
      </c>
      <c r="D105" s="1">
        <v>1925</v>
      </c>
      <c r="E105" s="4">
        <v>5</v>
      </c>
      <c r="F105" s="4">
        <v>2</v>
      </c>
      <c r="G105" s="4">
        <v>3</v>
      </c>
      <c r="H105" s="39">
        <v>0.044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1</v>
      </c>
      <c r="O105" s="4">
        <v>1</v>
      </c>
      <c r="P105" s="4">
        <v>3</v>
      </c>
      <c r="Q105" s="4">
        <v>4</v>
      </c>
      <c r="R105" s="4">
        <v>0</v>
      </c>
      <c r="S105" s="4">
        <v>0</v>
      </c>
      <c r="T105" s="4">
        <v>0</v>
      </c>
      <c r="U105" s="1" t="s">
        <v>137</v>
      </c>
      <c r="V105" s="1" t="s">
        <v>135</v>
      </c>
      <c r="W105" s="1">
        <v>134839</v>
      </c>
      <c r="Y105" s="4"/>
      <c r="AA105" s="4"/>
      <c r="AB105" s="4"/>
      <c r="AC105" s="4"/>
      <c r="AD105" s="4"/>
    </row>
    <row r="106" spans="1:30" ht="12">
      <c r="A106" s="7">
        <v>1737</v>
      </c>
      <c r="B106" s="7" t="s">
        <v>136</v>
      </c>
      <c r="C106" s="1">
        <v>97</v>
      </c>
      <c r="D106" s="1">
        <v>1924</v>
      </c>
      <c r="E106" s="4">
        <v>4</v>
      </c>
      <c r="F106" s="4">
        <v>1</v>
      </c>
      <c r="G106" s="4">
        <v>3</v>
      </c>
      <c r="H106" s="39">
        <v>0.035</v>
      </c>
      <c r="I106" s="4">
        <v>0</v>
      </c>
      <c r="J106" s="4">
        <v>0</v>
      </c>
      <c r="K106" s="4">
        <v>0</v>
      </c>
      <c r="L106" s="4">
        <v>1</v>
      </c>
      <c r="M106" s="4">
        <v>1</v>
      </c>
      <c r="N106" s="4">
        <v>2</v>
      </c>
      <c r="O106" s="4">
        <v>0</v>
      </c>
      <c r="P106" s="4">
        <v>2</v>
      </c>
      <c r="Q106" s="4">
        <v>2</v>
      </c>
      <c r="R106" s="4">
        <v>0</v>
      </c>
      <c r="S106" s="4">
        <v>0</v>
      </c>
      <c r="T106" s="4">
        <v>0</v>
      </c>
      <c r="U106" s="1" t="s">
        <v>137</v>
      </c>
      <c r="V106" s="1" t="s">
        <v>135</v>
      </c>
      <c r="W106" s="1">
        <v>134840</v>
      </c>
      <c r="Y106" s="4"/>
      <c r="AA106" s="4"/>
      <c r="AB106" s="4"/>
      <c r="AC106" s="4"/>
      <c r="AD106" s="4"/>
    </row>
    <row r="107" spans="1:30" ht="12">
      <c r="A107" s="7">
        <v>1737</v>
      </c>
      <c r="B107" s="7" t="s">
        <v>136</v>
      </c>
      <c r="C107" s="1">
        <v>98</v>
      </c>
      <c r="D107" s="1">
        <v>1923</v>
      </c>
      <c r="E107" s="4">
        <v>6</v>
      </c>
      <c r="F107" s="4">
        <v>1</v>
      </c>
      <c r="G107" s="4">
        <v>5</v>
      </c>
      <c r="H107" s="39">
        <v>0.052</v>
      </c>
      <c r="I107" s="4">
        <v>1</v>
      </c>
      <c r="J107" s="4">
        <v>0</v>
      </c>
      <c r="K107" s="4">
        <v>1</v>
      </c>
      <c r="L107" s="4">
        <v>0</v>
      </c>
      <c r="M107" s="4">
        <v>0</v>
      </c>
      <c r="N107" s="4">
        <v>0</v>
      </c>
      <c r="O107" s="4">
        <v>0</v>
      </c>
      <c r="P107" s="4">
        <v>5</v>
      </c>
      <c r="Q107" s="4">
        <v>5</v>
      </c>
      <c r="R107" s="4">
        <v>0</v>
      </c>
      <c r="S107" s="4">
        <v>0</v>
      </c>
      <c r="T107" s="4">
        <v>0</v>
      </c>
      <c r="U107" s="1" t="s">
        <v>137</v>
      </c>
      <c r="V107" s="1" t="s">
        <v>135</v>
      </c>
      <c r="W107" s="1">
        <v>134841</v>
      </c>
      <c r="Y107" s="4"/>
      <c r="AA107" s="4"/>
      <c r="AB107" s="4"/>
      <c r="AC107" s="4"/>
      <c r="AD107" s="4"/>
    </row>
    <row r="108" spans="1:30" ht="12">
      <c r="A108" s="7">
        <v>1737</v>
      </c>
      <c r="B108" s="7" t="s">
        <v>136</v>
      </c>
      <c r="C108" s="1">
        <v>99</v>
      </c>
      <c r="D108" s="1">
        <v>1922</v>
      </c>
      <c r="E108" s="4">
        <v>2</v>
      </c>
      <c r="F108" s="4">
        <v>0</v>
      </c>
      <c r="G108" s="4">
        <v>2</v>
      </c>
      <c r="H108" s="39">
        <v>0.017</v>
      </c>
      <c r="I108" s="4">
        <v>0</v>
      </c>
      <c r="J108" s="4">
        <v>1</v>
      </c>
      <c r="K108" s="4">
        <v>1</v>
      </c>
      <c r="L108" s="4">
        <v>0</v>
      </c>
      <c r="M108" s="4">
        <v>0</v>
      </c>
      <c r="N108" s="4">
        <v>0</v>
      </c>
      <c r="O108" s="4">
        <v>0</v>
      </c>
      <c r="P108" s="4">
        <v>1</v>
      </c>
      <c r="Q108" s="4">
        <v>1</v>
      </c>
      <c r="R108" s="4">
        <v>0</v>
      </c>
      <c r="S108" s="4">
        <v>0</v>
      </c>
      <c r="T108" s="4">
        <v>0</v>
      </c>
      <c r="U108" s="1" t="s">
        <v>137</v>
      </c>
      <c r="V108" s="1" t="s">
        <v>135</v>
      </c>
      <c r="W108" s="1">
        <v>134842</v>
      </c>
      <c r="Y108" s="4"/>
      <c r="AA108" s="4"/>
      <c r="AB108" s="4"/>
      <c r="AC108" s="4"/>
      <c r="AD108" s="4"/>
    </row>
    <row r="109" spans="1:30" ht="12">
      <c r="A109" s="7">
        <v>1737</v>
      </c>
      <c r="B109" s="7" t="s">
        <v>136</v>
      </c>
      <c r="C109" s="1" t="s">
        <v>126</v>
      </c>
      <c r="D109" s="1">
        <v>-1921</v>
      </c>
      <c r="E109" s="4">
        <v>4</v>
      </c>
      <c r="F109" s="4">
        <v>0</v>
      </c>
      <c r="G109" s="4">
        <v>4</v>
      </c>
      <c r="H109" s="39">
        <v>0.035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4</v>
      </c>
      <c r="Q109" s="4">
        <v>4</v>
      </c>
      <c r="R109" s="4">
        <v>0</v>
      </c>
      <c r="S109" s="4">
        <v>0</v>
      </c>
      <c r="T109" s="4">
        <v>0</v>
      </c>
      <c r="U109" s="1" t="s">
        <v>137</v>
      </c>
      <c r="V109" s="1" t="s">
        <v>135</v>
      </c>
      <c r="W109" s="1">
        <v>134843</v>
      </c>
      <c r="Y109" s="4"/>
      <c r="AA109" s="4"/>
      <c r="AB109" s="4"/>
      <c r="AC109" s="4"/>
      <c r="AD109" s="4"/>
    </row>
    <row r="110" spans="1:23" ht="12.75">
      <c r="A110" s="7">
        <v>1737</v>
      </c>
      <c r="B110" s="7" t="s">
        <v>136</v>
      </c>
      <c r="C110" s="1" t="s">
        <v>13</v>
      </c>
      <c r="D110" s="1" t="s">
        <v>138</v>
      </c>
      <c r="E110" s="4">
        <v>11472</v>
      </c>
      <c r="F110" s="4">
        <v>5832</v>
      </c>
      <c r="G110" s="4">
        <v>5640</v>
      </c>
      <c r="H110" s="39">
        <v>100</v>
      </c>
      <c r="I110" s="4">
        <v>3587</v>
      </c>
      <c r="J110" s="4">
        <v>2966</v>
      </c>
      <c r="K110" s="4">
        <v>6553</v>
      </c>
      <c r="L110" s="4">
        <v>1571</v>
      </c>
      <c r="M110" s="4">
        <v>1536</v>
      </c>
      <c r="N110" s="4">
        <v>3107</v>
      </c>
      <c r="O110" s="4">
        <v>133</v>
      </c>
      <c r="P110" s="4">
        <v>542</v>
      </c>
      <c r="Q110" s="4">
        <v>675</v>
      </c>
      <c r="R110" s="4">
        <v>541</v>
      </c>
      <c r="S110" s="4">
        <v>596</v>
      </c>
      <c r="T110" s="4">
        <v>1137</v>
      </c>
      <c r="U110" s="1" t="s">
        <v>137</v>
      </c>
      <c r="V110" s="1" t="s">
        <v>135</v>
      </c>
      <c r="W110" s="1">
        <v>134844</v>
      </c>
    </row>
  </sheetData>
  <sheetProtection/>
  <mergeCells count="1">
    <mergeCell ref="D1:N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140625" style="28" customWidth="1"/>
    <col min="2" max="16384" width="9.140625" style="28" customWidth="1"/>
  </cols>
  <sheetData>
    <row r="1" spans="1:18" s="14" customFormat="1" ht="12">
      <c r="A1" s="9" t="s">
        <v>14</v>
      </c>
      <c r="B1" s="10"/>
      <c r="C1" s="10"/>
      <c r="D1" s="11"/>
      <c r="E1" s="12"/>
      <c r="F1" s="10"/>
      <c r="G1" s="10"/>
      <c r="H1" s="10"/>
      <c r="I1" s="10"/>
      <c r="J1" s="10"/>
      <c r="K1" s="10"/>
      <c r="L1" s="10"/>
      <c r="M1" s="9"/>
      <c r="N1" s="9"/>
      <c r="O1" s="9"/>
      <c r="P1" s="13"/>
      <c r="Q1" s="13"/>
      <c r="R1" s="13"/>
    </row>
    <row r="2" spans="1:18" ht="12.75">
      <c r="A2" s="15"/>
      <c r="B2" s="15"/>
      <c r="C2" s="15"/>
      <c r="D2" s="15"/>
      <c r="E2" s="15"/>
      <c r="F2" s="16"/>
      <c r="G2" s="15"/>
      <c r="H2" s="15"/>
      <c r="I2" s="15"/>
      <c r="J2" s="17"/>
      <c r="K2" s="18"/>
      <c r="L2" s="17"/>
      <c r="M2" s="17"/>
      <c r="N2" s="17"/>
      <c r="O2" s="9"/>
      <c r="P2" s="13"/>
      <c r="Q2" s="13"/>
      <c r="R2" s="13"/>
    </row>
    <row r="3" spans="7:16" s="19" customFormat="1" ht="11.25" customHeight="1">
      <c r="G3" s="20"/>
      <c r="I3" s="21"/>
      <c r="N3" s="22"/>
      <c r="O3" s="23"/>
      <c r="P3" s="22"/>
    </row>
    <row r="4" spans="1:12" s="1" customFormat="1" ht="24.75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="1" customFormat="1" ht="12"/>
    <row r="6" s="1" customFormat="1" ht="12" customHeight="1"/>
    <row r="7" s="1" customFormat="1" ht="12"/>
    <row r="8" spans="1:20" s="25" customFormat="1" ht="12.75">
      <c r="A8" s="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25" customFormat="1" ht="12.75">
      <c r="A9" s="1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</sheetData>
  <sheetProtection/>
  <mergeCells count="1">
    <mergeCell ref="A4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AF110"/>
  <sheetViews>
    <sheetView zoomScalePageLayoutView="0" workbookViewId="0" topLeftCell="O1">
      <selection activeCell="Z5" sqref="Z5"/>
    </sheetView>
  </sheetViews>
  <sheetFormatPr defaultColWidth="9.140625" defaultRowHeight="12.75"/>
  <cols>
    <col min="3" max="3" width="9.7109375" style="1" customWidth="1"/>
    <col min="7" max="18" width="9.140625" style="1" customWidth="1"/>
    <col min="21" max="21" width="9.7109375" style="1" customWidth="1"/>
    <col min="26" max="27" width="9.140625" style="1" customWidth="1"/>
    <col min="28" max="28" width="11.8515625" style="1" bestFit="1" customWidth="1"/>
    <col min="29" max="31" width="9.140625" style="1" customWidth="1"/>
  </cols>
  <sheetData>
    <row r="1" spans="24:26" ht="12.75">
      <c r="X1" s="1"/>
      <c r="Y1" s="1"/>
      <c r="Z1" s="2" t="s">
        <v>23</v>
      </c>
    </row>
    <row r="2" spans="24:26" ht="12.75">
      <c r="X2" s="1"/>
      <c r="Y2" s="1"/>
      <c r="Z2" s="1" t="str">
        <f>IF('A1'!E110=0,"Område "&amp;'A1'!A69&amp;" har ingen befolkning","Ålderspyramid i ettårsklasser, "&amp;MID('A1'!D1,18,10)&amp;","&amp;'A1'!B9)</f>
        <v>Område  har ingen befolkning</v>
      </c>
    </row>
    <row r="3" spans="3:26" ht="12.75">
      <c r="C3" s="2" t="s">
        <v>0</v>
      </c>
      <c r="U3" s="2" t="s">
        <v>0</v>
      </c>
      <c r="X3" s="1"/>
      <c r="Y3" s="1"/>
      <c r="Z3" s="2" t="s">
        <v>25</v>
      </c>
    </row>
    <row r="4" spans="24:26" ht="12.75">
      <c r="X4" s="1"/>
      <c r="Y4" s="1"/>
      <c r="Z4" s="1" t="str">
        <f>IF('A1'!E110=0,"Område "&amp;'A1'!A69&amp;" har ingen befolkning","Ålderspyramid i ettårsklasser efter civilstånd, "&amp;MID('A1'!D1,18,10)&amp;", "&amp;'A1'!B9)</f>
        <v>Område  har ingen befolkning</v>
      </c>
    </row>
    <row r="5" spans="3:25" ht="12.75">
      <c r="C5" s="1" t="s">
        <v>9</v>
      </c>
      <c r="R5" s="1">
        <f>0/100</f>
        <v>0</v>
      </c>
      <c r="U5" s="1" t="s">
        <v>9</v>
      </c>
      <c r="X5" s="29" t="s">
        <v>17</v>
      </c>
      <c r="Y5" s="1"/>
    </row>
    <row r="6" spans="3:29" ht="12.75">
      <c r="C6" s="1" t="s">
        <v>10</v>
      </c>
      <c r="U6" s="1" t="s">
        <v>10</v>
      </c>
      <c r="X6" s="29" t="s">
        <v>18</v>
      </c>
      <c r="Y6" s="1"/>
      <c r="Z6" s="1" t="s">
        <v>21</v>
      </c>
      <c r="AA6" s="1" t="s">
        <v>21</v>
      </c>
      <c r="AB6" s="1" t="s">
        <v>22</v>
      </c>
      <c r="AC6" s="1" t="s">
        <v>22</v>
      </c>
    </row>
    <row r="7" spans="24:29" ht="12.75">
      <c r="X7" s="29" t="s">
        <v>19</v>
      </c>
      <c r="Y7" s="1"/>
      <c r="Z7" s="1" t="s">
        <v>20</v>
      </c>
      <c r="AA7" s="1" t="s">
        <v>4</v>
      </c>
      <c r="AB7" s="1" t="s">
        <v>20</v>
      </c>
      <c r="AC7" s="1" t="s">
        <v>4</v>
      </c>
    </row>
    <row r="8" spans="3:25" ht="12.75">
      <c r="C8" s="3"/>
      <c r="U8" s="3"/>
      <c r="W8" t="s">
        <v>2</v>
      </c>
      <c r="X8" s="1" t="s">
        <v>12</v>
      </c>
      <c r="Y8" s="1"/>
    </row>
    <row r="9" spans="3:32" ht="12.75">
      <c r="C9" s="1" t="s">
        <v>26</v>
      </c>
      <c r="U9" s="1" t="s">
        <v>26</v>
      </c>
      <c r="W9" s="31">
        <f>'A1'!F9</f>
        <v>0</v>
      </c>
      <c r="X9" s="4">
        <f>'A1'!G9*-1</f>
        <v>0</v>
      </c>
      <c r="Y9" s="1"/>
      <c r="Z9" s="30">
        <f>IF('A1'!$E$110=0,0,('A1'!F9-'A1'!L9)/'A1'!$E$110*1000)</f>
        <v>0</v>
      </c>
      <c r="AA9" s="30">
        <f>IF('A1'!$E$110=0,0,'A1'!L9/'A1'!$E$110*1000)</f>
        <v>0</v>
      </c>
      <c r="AB9" s="30">
        <f>IF('A1'!$E$110=0,0,-('A1'!G9-'A1'!M9)/'A1'!$E$110*1000)</f>
        <v>0</v>
      </c>
      <c r="AC9" s="30">
        <f>IF('A1'!$E$110=0,0,-'A1'!M9/'A1'!$E$110*1000)</f>
        <v>0</v>
      </c>
      <c r="AE9" s="30">
        <f>Z9+AA9</f>
        <v>0</v>
      </c>
      <c r="AF9" s="32">
        <f>AB9+AC9</f>
        <v>0</v>
      </c>
    </row>
    <row r="10" spans="3:32" ht="12.75">
      <c r="C10" s="1" t="s">
        <v>27</v>
      </c>
      <c r="U10" s="1" t="s">
        <v>27</v>
      </c>
      <c r="W10" s="31">
        <f>'A1'!F10</f>
        <v>0</v>
      </c>
      <c r="X10" s="4">
        <f>'A1'!G10*-1</f>
        <v>0</v>
      </c>
      <c r="Y10" s="1"/>
      <c r="Z10" s="30">
        <f>IF('A1'!$E$110=0,0,('A1'!F10-'A1'!L10)/'A1'!$E$110*1000)</f>
        <v>0</v>
      </c>
      <c r="AA10" s="30">
        <f>IF('A1'!$E$110=0,0,'A1'!L10/'A1'!$E$110*1000)</f>
        <v>0</v>
      </c>
      <c r="AB10" s="30">
        <f>IF('A1'!$E$110=0,0,-('A1'!G10-'A1'!M10)/'A1'!$E$110*1000)</f>
        <v>0</v>
      </c>
      <c r="AC10" s="30">
        <f>IF('A1'!$E$110=0,0,-'A1'!M10/'A1'!$E$110*1000)</f>
        <v>0</v>
      </c>
      <c r="AE10" s="30">
        <f aca="true" t="shared" si="0" ref="AE10:AE73">Z10+AA10</f>
        <v>0</v>
      </c>
      <c r="AF10" s="32">
        <f aca="true" t="shared" si="1" ref="AF10:AF73">AB10+AC10</f>
        <v>0</v>
      </c>
    </row>
    <row r="11" spans="3:32" ht="12.75">
      <c r="C11" s="1" t="s">
        <v>28</v>
      </c>
      <c r="U11" s="1" t="s">
        <v>28</v>
      </c>
      <c r="W11" s="31">
        <f>'A1'!F11</f>
        <v>0</v>
      </c>
      <c r="X11" s="4">
        <f>'A1'!G11*-1</f>
        <v>0</v>
      </c>
      <c r="Y11" s="1"/>
      <c r="Z11" s="30">
        <f>IF('A1'!$E$110=0,0,('A1'!F11-'A1'!L11)/'A1'!$E$110*1000)</f>
        <v>0</v>
      </c>
      <c r="AA11" s="30">
        <f>IF('A1'!$E$110=0,0,'A1'!L11/'A1'!$E$110*1000)</f>
        <v>0</v>
      </c>
      <c r="AB11" s="30">
        <f>IF('A1'!$E$110=0,0,-('A1'!G11-'A1'!M11)/'A1'!$E$110*1000)</f>
        <v>0</v>
      </c>
      <c r="AC11" s="30">
        <f>IF('A1'!$E$110=0,0,-'A1'!M11/'A1'!$E$110*1000)</f>
        <v>0</v>
      </c>
      <c r="AE11" s="30">
        <f t="shared" si="0"/>
        <v>0</v>
      </c>
      <c r="AF11" s="32">
        <f t="shared" si="1"/>
        <v>0</v>
      </c>
    </row>
    <row r="12" spans="3:32" ht="12.75">
      <c r="C12" s="1" t="s">
        <v>29</v>
      </c>
      <c r="U12" s="1" t="s">
        <v>29</v>
      </c>
      <c r="W12" s="31">
        <f>'A1'!F12</f>
        <v>0</v>
      </c>
      <c r="X12" s="4">
        <f>'A1'!G12*-1</f>
        <v>0</v>
      </c>
      <c r="Y12" s="1"/>
      <c r="Z12" s="30">
        <f>IF('A1'!$E$110=0,0,('A1'!F12-'A1'!L12)/'A1'!$E$110*1000)</f>
        <v>0</v>
      </c>
      <c r="AA12" s="30">
        <f>IF('A1'!$E$110=0,0,'A1'!L12/'A1'!$E$110*1000)</f>
        <v>0</v>
      </c>
      <c r="AB12" s="30">
        <f>IF('A1'!$E$110=0,0,-('A1'!G12-'A1'!M12)/'A1'!$E$110*1000)</f>
        <v>0</v>
      </c>
      <c r="AC12" s="30">
        <f>IF('A1'!$E$110=0,0,-'A1'!M12/'A1'!$E$110*1000)</f>
        <v>0</v>
      </c>
      <c r="AE12" s="30">
        <f t="shared" si="0"/>
        <v>0</v>
      </c>
      <c r="AF12" s="32">
        <f t="shared" si="1"/>
        <v>0</v>
      </c>
    </row>
    <row r="13" spans="3:32" ht="12.75">
      <c r="C13" s="1" t="s">
        <v>30</v>
      </c>
      <c r="U13" s="1" t="s">
        <v>30</v>
      </c>
      <c r="W13" s="31">
        <f>'A1'!F13</f>
        <v>0</v>
      </c>
      <c r="X13" s="4">
        <f>'A1'!G13*-1</f>
        <v>0</v>
      </c>
      <c r="Y13" s="1"/>
      <c r="Z13" s="30">
        <f>IF('A1'!$E$110=0,0,('A1'!F13-'A1'!L13)/'A1'!$E$110*1000)</f>
        <v>0</v>
      </c>
      <c r="AA13" s="30">
        <f>IF('A1'!$E$110=0,0,'A1'!L13/'A1'!$E$110*1000)</f>
        <v>0</v>
      </c>
      <c r="AB13" s="30">
        <f>IF('A1'!$E$110=0,0,-('A1'!G13-'A1'!M13)/'A1'!$E$110*1000)</f>
        <v>0</v>
      </c>
      <c r="AC13" s="30">
        <f>IF('A1'!$E$110=0,0,-'A1'!M13/'A1'!$E$110*1000)</f>
        <v>0</v>
      </c>
      <c r="AE13" s="30">
        <f t="shared" si="0"/>
        <v>0</v>
      </c>
      <c r="AF13" s="32">
        <f t="shared" si="1"/>
        <v>0</v>
      </c>
    </row>
    <row r="14" spans="3:32" ht="12.75">
      <c r="C14" s="1" t="s">
        <v>31</v>
      </c>
      <c r="U14" s="1" t="s">
        <v>31</v>
      </c>
      <c r="W14" s="31">
        <f>'A1'!F14</f>
        <v>0</v>
      </c>
      <c r="X14" s="4">
        <f>'A1'!G14*-1</f>
        <v>0</v>
      </c>
      <c r="Y14" s="1"/>
      <c r="Z14" s="30">
        <f>IF('A1'!$E$110=0,0,('A1'!F14-'A1'!L14)/'A1'!$E$110*1000)</f>
        <v>0</v>
      </c>
      <c r="AA14" s="30">
        <f>IF('A1'!$E$110=0,0,'A1'!L14/'A1'!$E$110*1000)</f>
        <v>0</v>
      </c>
      <c r="AB14" s="30">
        <f>IF('A1'!$E$110=0,0,-('A1'!G14-'A1'!M14)/'A1'!$E$110*1000)</f>
        <v>0</v>
      </c>
      <c r="AC14" s="30">
        <f>IF('A1'!$E$110=0,0,-'A1'!M14/'A1'!$E$110*1000)</f>
        <v>0</v>
      </c>
      <c r="AE14" s="30">
        <f t="shared" si="0"/>
        <v>0</v>
      </c>
      <c r="AF14" s="32">
        <f t="shared" si="1"/>
        <v>0</v>
      </c>
    </row>
    <row r="15" spans="3:32" ht="12.75">
      <c r="C15" s="1" t="s">
        <v>32</v>
      </c>
      <c r="U15" s="1" t="s">
        <v>32</v>
      </c>
      <c r="W15" s="31">
        <f>'A1'!F15</f>
        <v>0</v>
      </c>
      <c r="X15" s="4">
        <f>'A1'!G15*-1</f>
        <v>0</v>
      </c>
      <c r="Y15" s="1"/>
      <c r="Z15" s="30">
        <f>IF('A1'!$E$110=0,0,('A1'!F15-'A1'!L15)/'A1'!$E$110*1000)</f>
        <v>0</v>
      </c>
      <c r="AA15" s="30">
        <f>IF('A1'!$E$110=0,0,'A1'!L15/'A1'!$E$110*1000)</f>
        <v>0</v>
      </c>
      <c r="AB15" s="30">
        <f>IF('A1'!$E$110=0,0,-('A1'!G15-'A1'!M15)/'A1'!$E$110*1000)</f>
        <v>0</v>
      </c>
      <c r="AC15" s="30">
        <f>IF('A1'!$E$110=0,0,-'A1'!M15/'A1'!$E$110*1000)</f>
        <v>0</v>
      </c>
      <c r="AE15" s="30">
        <f t="shared" si="0"/>
        <v>0</v>
      </c>
      <c r="AF15" s="32">
        <f t="shared" si="1"/>
        <v>0</v>
      </c>
    </row>
    <row r="16" spans="3:32" ht="12.75">
      <c r="C16" s="1" t="s">
        <v>33</v>
      </c>
      <c r="U16" s="1" t="s">
        <v>33</v>
      </c>
      <c r="W16" s="31">
        <f>'A1'!F16</f>
        <v>0</v>
      </c>
      <c r="X16" s="4">
        <f>'A1'!G16*-1</f>
        <v>0</v>
      </c>
      <c r="Y16" s="1"/>
      <c r="Z16" s="30">
        <f>IF('A1'!$E$110=0,0,('A1'!F16-'A1'!L16)/'A1'!$E$110*1000)</f>
        <v>0</v>
      </c>
      <c r="AA16" s="30">
        <f>IF('A1'!$E$110=0,0,'A1'!L16/'A1'!$E$110*1000)</f>
        <v>0</v>
      </c>
      <c r="AB16" s="30">
        <f>IF('A1'!$E$110=0,0,-('A1'!G16-'A1'!M16)/'A1'!$E$110*1000)</f>
        <v>0</v>
      </c>
      <c r="AC16" s="30">
        <f>IF('A1'!$E$110=0,0,-'A1'!M16/'A1'!$E$110*1000)</f>
        <v>0</v>
      </c>
      <c r="AE16" s="30">
        <f t="shared" si="0"/>
        <v>0</v>
      </c>
      <c r="AF16" s="32">
        <f t="shared" si="1"/>
        <v>0</v>
      </c>
    </row>
    <row r="17" spans="3:32" ht="12.75">
      <c r="C17" s="1" t="s">
        <v>34</v>
      </c>
      <c r="U17" s="1" t="s">
        <v>34</v>
      </c>
      <c r="W17" s="31">
        <f>'A1'!F17</f>
        <v>0</v>
      </c>
      <c r="X17" s="4">
        <f>'A1'!G17*-1</f>
        <v>0</v>
      </c>
      <c r="Y17" s="1"/>
      <c r="Z17" s="30">
        <f>IF('A1'!$E$110=0,0,('A1'!F17-'A1'!L17)/'A1'!$E$110*1000)</f>
        <v>0</v>
      </c>
      <c r="AA17" s="30">
        <f>IF('A1'!$E$110=0,0,'A1'!L17/'A1'!$E$110*1000)</f>
        <v>0</v>
      </c>
      <c r="AB17" s="30">
        <f>IF('A1'!$E$110=0,0,-('A1'!G17-'A1'!M17)/'A1'!$E$110*1000)</f>
        <v>0</v>
      </c>
      <c r="AC17" s="30">
        <f>IF('A1'!$E$110=0,0,-'A1'!M17/'A1'!$E$110*1000)</f>
        <v>0</v>
      </c>
      <c r="AE17" s="30">
        <f t="shared" si="0"/>
        <v>0</v>
      </c>
      <c r="AF17" s="32">
        <f t="shared" si="1"/>
        <v>0</v>
      </c>
    </row>
    <row r="18" spans="3:32" ht="12.75">
      <c r="C18" s="1" t="s">
        <v>35</v>
      </c>
      <c r="U18" s="1" t="s">
        <v>35</v>
      </c>
      <c r="W18" s="31">
        <f>'A1'!F18</f>
        <v>0</v>
      </c>
      <c r="X18" s="4">
        <f>'A1'!G18*-1</f>
        <v>0</v>
      </c>
      <c r="Y18" s="1"/>
      <c r="Z18" s="30">
        <f>IF('A1'!$E$110=0,0,('A1'!F18-'A1'!L18)/'A1'!$E$110*1000)</f>
        <v>0</v>
      </c>
      <c r="AA18" s="30">
        <f>IF('A1'!$E$110=0,0,'A1'!L18/'A1'!$E$110*1000)</f>
        <v>0</v>
      </c>
      <c r="AB18" s="30">
        <f>IF('A1'!$E$110=0,0,-('A1'!G18-'A1'!M18)/'A1'!$E$110*1000)</f>
        <v>0</v>
      </c>
      <c r="AC18" s="30">
        <f>IF('A1'!$E$110=0,0,-'A1'!M18/'A1'!$E$110*1000)</f>
        <v>0</v>
      </c>
      <c r="AE18" s="30">
        <f t="shared" si="0"/>
        <v>0</v>
      </c>
      <c r="AF18" s="32">
        <f t="shared" si="1"/>
        <v>0</v>
      </c>
    </row>
    <row r="19" spans="3:32" ht="12.75">
      <c r="C19" s="1" t="s">
        <v>36</v>
      </c>
      <c r="U19" s="1" t="s">
        <v>36</v>
      </c>
      <c r="W19" s="31">
        <f>'A1'!F19</f>
        <v>0</v>
      </c>
      <c r="X19" s="4">
        <f>'A1'!G19*-1</f>
        <v>0</v>
      </c>
      <c r="Y19" s="1"/>
      <c r="Z19" s="30">
        <f>IF('A1'!$E$110=0,0,('A1'!F19-'A1'!L19)/'A1'!$E$110*1000)</f>
        <v>0</v>
      </c>
      <c r="AA19" s="30">
        <f>IF('A1'!$E$110=0,0,'A1'!L19/'A1'!$E$110*1000)</f>
        <v>0</v>
      </c>
      <c r="AB19" s="30">
        <f>IF('A1'!$E$110=0,0,-('A1'!G19-'A1'!M19)/'A1'!$E$110*1000)</f>
        <v>0</v>
      </c>
      <c r="AC19" s="30">
        <f>IF('A1'!$E$110=0,0,-'A1'!M19/'A1'!$E$110*1000)</f>
        <v>0</v>
      </c>
      <c r="AE19" s="30">
        <f t="shared" si="0"/>
        <v>0</v>
      </c>
      <c r="AF19" s="32">
        <f t="shared" si="1"/>
        <v>0</v>
      </c>
    </row>
    <row r="20" spans="3:32" ht="12.75">
      <c r="C20" s="1" t="s">
        <v>37</v>
      </c>
      <c r="U20" s="1" t="s">
        <v>37</v>
      </c>
      <c r="W20" s="31">
        <f>'A1'!F20</f>
        <v>0</v>
      </c>
      <c r="X20" s="4">
        <f>'A1'!G20*-1</f>
        <v>0</v>
      </c>
      <c r="Y20" s="1"/>
      <c r="Z20" s="30">
        <f>IF('A1'!$E$110=0,0,('A1'!F20-'A1'!L20)/'A1'!$E$110*1000)</f>
        <v>0</v>
      </c>
      <c r="AA20" s="30">
        <f>IF('A1'!$E$110=0,0,'A1'!L20/'A1'!$E$110*1000)</f>
        <v>0</v>
      </c>
      <c r="AB20" s="30">
        <f>IF('A1'!$E$110=0,0,-('A1'!G20-'A1'!M20)/'A1'!$E$110*1000)</f>
        <v>0</v>
      </c>
      <c r="AC20" s="30">
        <f>IF('A1'!$E$110=0,0,-'A1'!M20/'A1'!$E$110*1000)</f>
        <v>0</v>
      </c>
      <c r="AE20" s="30">
        <f t="shared" si="0"/>
        <v>0</v>
      </c>
      <c r="AF20" s="32">
        <f t="shared" si="1"/>
        <v>0</v>
      </c>
    </row>
    <row r="21" spans="3:32" ht="12.75">
      <c r="C21" s="1" t="s">
        <v>38</v>
      </c>
      <c r="U21" s="1" t="s">
        <v>38</v>
      </c>
      <c r="W21" s="31">
        <f>'A1'!F21</f>
        <v>0</v>
      </c>
      <c r="X21" s="4">
        <f>'A1'!G21*-1</f>
        <v>0</v>
      </c>
      <c r="Y21" s="1"/>
      <c r="Z21" s="30">
        <f>IF('A1'!$E$110=0,0,('A1'!F21-'A1'!L21)/'A1'!$E$110*1000)</f>
        <v>0</v>
      </c>
      <c r="AA21" s="30">
        <f>IF('A1'!$E$110=0,0,'A1'!L21/'A1'!$E$110*1000)</f>
        <v>0</v>
      </c>
      <c r="AB21" s="30">
        <f>IF('A1'!$E$110=0,0,-('A1'!G21-'A1'!M21)/'A1'!$E$110*1000)</f>
        <v>0</v>
      </c>
      <c r="AC21" s="30">
        <f>IF('A1'!$E$110=0,0,-'A1'!M21/'A1'!$E$110*1000)</f>
        <v>0</v>
      </c>
      <c r="AE21" s="30">
        <f t="shared" si="0"/>
        <v>0</v>
      </c>
      <c r="AF21" s="32">
        <f t="shared" si="1"/>
        <v>0</v>
      </c>
    </row>
    <row r="22" spans="3:32" ht="12.75">
      <c r="C22" s="1" t="s">
        <v>39</v>
      </c>
      <c r="U22" s="1" t="s">
        <v>39</v>
      </c>
      <c r="W22" s="31">
        <f>'A1'!F22</f>
        <v>0</v>
      </c>
      <c r="X22" s="4">
        <f>'A1'!G22*-1</f>
        <v>0</v>
      </c>
      <c r="Y22" s="1"/>
      <c r="Z22" s="30">
        <f>IF('A1'!$E$110=0,0,('A1'!F22-'A1'!L22)/'A1'!$E$110*1000)</f>
        <v>0</v>
      </c>
      <c r="AA22" s="30">
        <f>IF('A1'!$E$110=0,0,'A1'!L22/'A1'!$E$110*1000)</f>
        <v>0</v>
      </c>
      <c r="AB22" s="30">
        <f>IF('A1'!$E$110=0,0,-('A1'!G22-'A1'!M22)/'A1'!$E$110*1000)</f>
        <v>0</v>
      </c>
      <c r="AC22" s="30">
        <f>IF('A1'!$E$110=0,0,-'A1'!M22/'A1'!$E$110*1000)</f>
        <v>0</v>
      </c>
      <c r="AE22" s="30">
        <f t="shared" si="0"/>
        <v>0</v>
      </c>
      <c r="AF22" s="32">
        <f t="shared" si="1"/>
        <v>0</v>
      </c>
    </row>
    <row r="23" spans="3:32" ht="12.75">
      <c r="C23" s="1" t="s">
        <v>40</v>
      </c>
      <c r="U23" s="1" t="s">
        <v>40</v>
      </c>
      <c r="W23" s="31">
        <f>'A1'!F23</f>
        <v>0</v>
      </c>
      <c r="X23" s="4">
        <f>'A1'!G23*-1</f>
        <v>0</v>
      </c>
      <c r="Y23" s="1"/>
      <c r="Z23" s="30">
        <f>IF('A1'!$E$110=0,0,('A1'!F23-'A1'!L23)/'A1'!$E$110*1000)</f>
        <v>0</v>
      </c>
      <c r="AA23" s="30">
        <f>IF('A1'!$E$110=0,0,'A1'!L23/'A1'!$E$110*1000)</f>
        <v>0</v>
      </c>
      <c r="AB23" s="30">
        <f>IF('A1'!$E$110=0,0,-('A1'!G23-'A1'!M23)/'A1'!$E$110*1000)</f>
        <v>0</v>
      </c>
      <c r="AC23" s="30">
        <f>IF('A1'!$E$110=0,0,-'A1'!M23/'A1'!$E$110*1000)</f>
        <v>0</v>
      </c>
      <c r="AE23" s="30">
        <f t="shared" si="0"/>
        <v>0</v>
      </c>
      <c r="AF23" s="32">
        <f t="shared" si="1"/>
        <v>0</v>
      </c>
    </row>
    <row r="24" spans="3:32" ht="12.75">
      <c r="C24" s="1" t="s">
        <v>41</v>
      </c>
      <c r="U24" s="1" t="s">
        <v>41</v>
      </c>
      <c r="W24" s="31">
        <f>'A1'!F24</f>
        <v>0</v>
      </c>
      <c r="X24" s="4">
        <f>'A1'!G24*-1</f>
        <v>0</v>
      </c>
      <c r="Y24" s="1"/>
      <c r="Z24" s="30">
        <f>IF('A1'!$E$110=0,0,('A1'!F24-'A1'!L24)/'A1'!$E$110*1000)</f>
        <v>0</v>
      </c>
      <c r="AA24" s="30">
        <f>IF('A1'!$E$110=0,0,'A1'!L24/'A1'!$E$110*1000)</f>
        <v>0</v>
      </c>
      <c r="AB24" s="30">
        <f>IF('A1'!$E$110=0,0,-('A1'!G24-'A1'!M24)/'A1'!$E$110*1000)</f>
        <v>0</v>
      </c>
      <c r="AC24" s="30">
        <f>IF('A1'!$E$110=0,0,-'A1'!M24/'A1'!$E$110*1000)</f>
        <v>0</v>
      </c>
      <c r="AE24" s="30">
        <f t="shared" si="0"/>
        <v>0</v>
      </c>
      <c r="AF24" s="32">
        <f t="shared" si="1"/>
        <v>0</v>
      </c>
    </row>
    <row r="25" spans="3:32" ht="12.75">
      <c r="C25" s="1" t="s">
        <v>42</v>
      </c>
      <c r="U25" s="1" t="s">
        <v>42</v>
      </c>
      <c r="W25" s="31">
        <f>'A1'!F25</f>
        <v>0</v>
      </c>
      <c r="X25" s="4">
        <f>'A1'!G25*-1</f>
        <v>0</v>
      </c>
      <c r="Y25" s="1"/>
      <c r="Z25" s="30">
        <f>IF('A1'!$E$110=0,0,('A1'!F25-'A1'!L25)/'A1'!$E$110*1000)</f>
        <v>0</v>
      </c>
      <c r="AA25" s="30">
        <f>IF('A1'!$E$110=0,0,'A1'!L25/'A1'!$E$110*1000)</f>
        <v>0</v>
      </c>
      <c r="AB25" s="30">
        <f>IF('A1'!$E$110=0,0,-('A1'!G25-'A1'!M25)/'A1'!$E$110*1000)</f>
        <v>0</v>
      </c>
      <c r="AC25" s="30">
        <f>IF('A1'!$E$110=0,0,-'A1'!M25/'A1'!$E$110*1000)</f>
        <v>0</v>
      </c>
      <c r="AE25" s="30">
        <f t="shared" si="0"/>
        <v>0</v>
      </c>
      <c r="AF25" s="32">
        <f t="shared" si="1"/>
        <v>0</v>
      </c>
    </row>
    <row r="26" spans="3:32" ht="12.75">
      <c r="C26" s="1" t="s">
        <v>43</v>
      </c>
      <c r="U26" s="1" t="s">
        <v>43</v>
      </c>
      <c r="W26" s="31">
        <f>'A1'!F26</f>
        <v>0</v>
      </c>
      <c r="X26" s="4">
        <f>'A1'!G26*-1</f>
        <v>0</v>
      </c>
      <c r="Y26" s="1"/>
      <c r="Z26" s="30">
        <f>IF('A1'!$E$110=0,0,('A1'!F26-'A1'!L26)/'A1'!$E$110*1000)</f>
        <v>0</v>
      </c>
      <c r="AA26" s="30">
        <f>IF('A1'!$E$110=0,0,'A1'!L26/'A1'!$E$110*1000)</f>
        <v>0</v>
      </c>
      <c r="AB26" s="30">
        <f>IF('A1'!$E$110=0,0,-('A1'!G26-'A1'!M26)/'A1'!$E$110*1000)</f>
        <v>0</v>
      </c>
      <c r="AC26" s="30">
        <f>IF('A1'!$E$110=0,0,-'A1'!M26/'A1'!$E$110*1000)</f>
        <v>0</v>
      </c>
      <c r="AE26" s="30">
        <f t="shared" si="0"/>
        <v>0</v>
      </c>
      <c r="AF26" s="32">
        <f t="shared" si="1"/>
        <v>0</v>
      </c>
    </row>
    <row r="27" spans="3:32" ht="12.75">
      <c r="C27" s="1" t="s">
        <v>44</v>
      </c>
      <c r="U27" s="1" t="s">
        <v>44</v>
      </c>
      <c r="W27" s="31">
        <f>'A1'!F27</f>
        <v>0</v>
      </c>
      <c r="X27" s="4">
        <f>'A1'!G27*-1</f>
        <v>0</v>
      </c>
      <c r="Y27" s="1"/>
      <c r="Z27" s="30">
        <f>IF('A1'!$E$110=0,0,('A1'!F27-'A1'!L27)/'A1'!$E$110*1000)</f>
        <v>0</v>
      </c>
      <c r="AA27" s="30">
        <f>IF('A1'!$E$110=0,0,'A1'!L27/'A1'!$E$110*1000)</f>
        <v>0</v>
      </c>
      <c r="AB27" s="30">
        <f>IF('A1'!$E$110=0,0,-('A1'!G27-'A1'!M27)/'A1'!$E$110*1000)</f>
        <v>0</v>
      </c>
      <c r="AC27" s="30">
        <f>IF('A1'!$E$110=0,0,-'A1'!M27/'A1'!$E$110*1000)</f>
        <v>0</v>
      </c>
      <c r="AE27" s="30">
        <f t="shared" si="0"/>
        <v>0</v>
      </c>
      <c r="AF27" s="32">
        <f t="shared" si="1"/>
        <v>0</v>
      </c>
    </row>
    <row r="28" spans="3:32" ht="12.75">
      <c r="C28" s="1" t="s">
        <v>45</v>
      </c>
      <c r="U28" s="1" t="s">
        <v>45</v>
      </c>
      <c r="W28" s="31">
        <f>'A1'!F28</f>
        <v>0</v>
      </c>
      <c r="X28" s="4">
        <f>'A1'!G28*-1</f>
        <v>0</v>
      </c>
      <c r="Y28" s="1"/>
      <c r="Z28" s="30">
        <f>IF('A1'!$E$110=0,0,('A1'!F28-'A1'!L28)/'A1'!$E$110*1000)</f>
        <v>0</v>
      </c>
      <c r="AA28" s="30">
        <f>IF('A1'!$E$110=0,0,'A1'!L28/'A1'!$E$110*1000)</f>
        <v>0</v>
      </c>
      <c r="AB28" s="30">
        <f>IF('A1'!$E$110=0,0,-('A1'!G28-'A1'!M28)/'A1'!$E$110*1000)</f>
        <v>0</v>
      </c>
      <c r="AC28" s="30">
        <f>IF('A1'!$E$110=0,0,-'A1'!M28/'A1'!$E$110*1000)</f>
        <v>0</v>
      </c>
      <c r="AE28" s="30">
        <f t="shared" si="0"/>
        <v>0</v>
      </c>
      <c r="AF28" s="32">
        <f t="shared" si="1"/>
        <v>0</v>
      </c>
    </row>
    <row r="29" spans="3:32" ht="12.75">
      <c r="C29" s="1" t="s">
        <v>46</v>
      </c>
      <c r="U29" s="1" t="s">
        <v>46</v>
      </c>
      <c r="W29" s="31">
        <f>'A1'!F29</f>
        <v>0</v>
      </c>
      <c r="X29" s="4">
        <f>'A1'!G29*-1</f>
        <v>0</v>
      </c>
      <c r="Y29" s="1"/>
      <c r="Z29" s="30">
        <f>IF('A1'!$E$110=0,0,('A1'!F29-'A1'!L29)/'A1'!$E$110*1000)</f>
        <v>0</v>
      </c>
      <c r="AA29" s="30">
        <f>IF('A1'!$E$110=0,0,'A1'!L29/'A1'!$E$110*1000)</f>
        <v>0</v>
      </c>
      <c r="AB29" s="30">
        <f>IF('A1'!$E$110=0,0,-('A1'!G29-'A1'!M29)/'A1'!$E$110*1000)</f>
        <v>0</v>
      </c>
      <c r="AC29" s="30">
        <f>IF('A1'!$E$110=0,0,-'A1'!M29/'A1'!$E$110*1000)</f>
        <v>0</v>
      </c>
      <c r="AE29" s="30">
        <f t="shared" si="0"/>
        <v>0</v>
      </c>
      <c r="AF29" s="32">
        <f t="shared" si="1"/>
        <v>0</v>
      </c>
    </row>
    <row r="30" spans="3:32" ht="12.75">
      <c r="C30" s="1" t="s">
        <v>47</v>
      </c>
      <c r="U30" s="1" t="s">
        <v>47</v>
      </c>
      <c r="W30" s="31">
        <f>'A1'!F30</f>
        <v>0</v>
      </c>
      <c r="X30" s="4">
        <f>'A1'!G30*-1</f>
        <v>0</v>
      </c>
      <c r="Y30" s="1"/>
      <c r="Z30" s="30">
        <f>IF('A1'!$E$110=0,0,('A1'!F30-'A1'!L30)/'A1'!$E$110*1000)</f>
        <v>0</v>
      </c>
      <c r="AA30" s="30">
        <f>IF('A1'!$E$110=0,0,'A1'!L30/'A1'!$E$110*1000)</f>
        <v>0</v>
      </c>
      <c r="AB30" s="30">
        <f>IF('A1'!$E$110=0,0,-('A1'!G30-'A1'!M30)/'A1'!$E$110*1000)</f>
        <v>0</v>
      </c>
      <c r="AC30" s="30">
        <f>IF('A1'!$E$110=0,0,-'A1'!M30/'A1'!$E$110*1000)</f>
        <v>0</v>
      </c>
      <c r="AE30" s="30">
        <f t="shared" si="0"/>
        <v>0</v>
      </c>
      <c r="AF30" s="32">
        <f t="shared" si="1"/>
        <v>0</v>
      </c>
    </row>
    <row r="31" spans="3:32" ht="12.75">
      <c r="C31" s="1" t="s">
        <v>48</v>
      </c>
      <c r="U31" s="1" t="s">
        <v>48</v>
      </c>
      <c r="W31" s="31">
        <f>'A1'!F31</f>
        <v>0</v>
      </c>
      <c r="X31" s="4">
        <f>'A1'!G31*-1</f>
        <v>0</v>
      </c>
      <c r="Y31" s="1"/>
      <c r="Z31" s="30">
        <f>IF('A1'!$E$110=0,0,('A1'!F31-'A1'!L31)/'A1'!$E$110*1000)</f>
        <v>0</v>
      </c>
      <c r="AA31" s="30">
        <f>IF('A1'!$E$110=0,0,'A1'!L31/'A1'!$E$110*1000)</f>
        <v>0</v>
      </c>
      <c r="AB31" s="30">
        <f>IF('A1'!$E$110=0,0,-('A1'!G31-'A1'!M31)/'A1'!$E$110*1000)</f>
        <v>0</v>
      </c>
      <c r="AC31" s="30">
        <f>IF('A1'!$E$110=0,0,-'A1'!M31/'A1'!$E$110*1000)</f>
        <v>0</v>
      </c>
      <c r="AE31" s="30">
        <f t="shared" si="0"/>
        <v>0</v>
      </c>
      <c r="AF31" s="32">
        <f t="shared" si="1"/>
        <v>0</v>
      </c>
    </row>
    <row r="32" spans="3:32" ht="12.75">
      <c r="C32" s="1" t="s">
        <v>49</v>
      </c>
      <c r="U32" s="1" t="s">
        <v>49</v>
      </c>
      <c r="W32" s="31">
        <f>'A1'!F32</f>
        <v>0</v>
      </c>
      <c r="X32" s="4">
        <f>'A1'!G32*-1</f>
        <v>0</v>
      </c>
      <c r="Y32" s="1"/>
      <c r="Z32" s="30">
        <f>IF('A1'!$E$110=0,0,('A1'!F32-'A1'!L32)/'A1'!$E$110*1000)</f>
        <v>0</v>
      </c>
      <c r="AA32" s="30">
        <f>IF('A1'!$E$110=0,0,'A1'!L32/'A1'!$E$110*1000)</f>
        <v>0</v>
      </c>
      <c r="AB32" s="30">
        <f>IF('A1'!$E$110=0,0,-('A1'!G32-'A1'!M32)/'A1'!$E$110*1000)</f>
        <v>0</v>
      </c>
      <c r="AC32" s="30">
        <f>IF('A1'!$E$110=0,0,-'A1'!M32/'A1'!$E$110*1000)</f>
        <v>0</v>
      </c>
      <c r="AE32" s="30">
        <f t="shared" si="0"/>
        <v>0</v>
      </c>
      <c r="AF32" s="32">
        <f t="shared" si="1"/>
        <v>0</v>
      </c>
    </row>
    <row r="33" spans="3:32" ht="12.75">
      <c r="C33" s="1" t="s">
        <v>50</v>
      </c>
      <c r="U33" s="1" t="s">
        <v>50</v>
      </c>
      <c r="W33" s="31">
        <f>'A1'!F33</f>
        <v>0</v>
      </c>
      <c r="X33" s="4">
        <f>'A1'!G33*-1</f>
        <v>0</v>
      </c>
      <c r="Y33" s="1"/>
      <c r="Z33" s="30">
        <f>IF('A1'!$E$110=0,0,('A1'!F33-'A1'!L33)/'A1'!$E$110*1000)</f>
        <v>0</v>
      </c>
      <c r="AA33" s="30">
        <f>IF('A1'!$E$110=0,0,'A1'!L33/'A1'!$E$110*1000)</f>
        <v>0</v>
      </c>
      <c r="AB33" s="30">
        <f>IF('A1'!$E$110=0,0,-('A1'!G33-'A1'!M33)/'A1'!$E$110*1000)</f>
        <v>0</v>
      </c>
      <c r="AC33" s="30">
        <f>IF('A1'!$E$110=0,0,-'A1'!M33/'A1'!$E$110*1000)</f>
        <v>0</v>
      </c>
      <c r="AE33" s="30">
        <f t="shared" si="0"/>
        <v>0</v>
      </c>
      <c r="AF33" s="32">
        <f t="shared" si="1"/>
        <v>0</v>
      </c>
    </row>
    <row r="34" spans="3:32" ht="12.75">
      <c r="C34" s="1" t="s">
        <v>51</v>
      </c>
      <c r="U34" s="1" t="s">
        <v>51</v>
      </c>
      <c r="W34" s="31">
        <f>'A1'!F34</f>
        <v>0</v>
      </c>
      <c r="X34" s="4">
        <f>'A1'!G34*-1</f>
        <v>0</v>
      </c>
      <c r="Y34" s="1"/>
      <c r="Z34" s="30">
        <f>IF('A1'!$E$110=0,0,('A1'!F34-'A1'!L34)/'A1'!$E$110*1000)</f>
        <v>0</v>
      </c>
      <c r="AA34" s="30">
        <f>IF('A1'!$E$110=0,0,'A1'!L34/'A1'!$E$110*1000)</f>
        <v>0</v>
      </c>
      <c r="AB34" s="30">
        <f>IF('A1'!$E$110=0,0,-('A1'!G34-'A1'!M34)/'A1'!$E$110*1000)</f>
        <v>0</v>
      </c>
      <c r="AC34" s="30">
        <f>IF('A1'!$E$110=0,0,-'A1'!M34/'A1'!$E$110*1000)</f>
        <v>0</v>
      </c>
      <c r="AE34" s="30">
        <f t="shared" si="0"/>
        <v>0</v>
      </c>
      <c r="AF34" s="32">
        <f t="shared" si="1"/>
        <v>0</v>
      </c>
    </row>
    <row r="35" spans="3:32" ht="12.75">
      <c r="C35" s="1" t="s">
        <v>52</v>
      </c>
      <c r="U35" s="1" t="s">
        <v>52</v>
      </c>
      <c r="W35" s="31">
        <f>'A1'!F35</f>
        <v>0</v>
      </c>
      <c r="X35" s="4">
        <f>'A1'!G35*-1</f>
        <v>0</v>
      </c>
      <c r="Y35" s="1"/>
      <c r="Z35" s="30">
        <f>IF('A1'!$E$110=0,0,('A1'!F35-'A1'!L35)/'A1'!$E$110*1000)</f>
        <v>0</v>
      </c>
      <c r="AA35" s="30">
        <f>IF('A1'!$E$110=0,0,'A1'!L35/'A1'!$E$110*1000)</f>
        <v>0</v>
      </c>
      <c r="AB35" s="30">
        <f>IF('A1'!$E$110=0,0,-('A1'!G35-'A1'!M35)/'A1'!$E$110*1000)</f>
        <v>0</v>
      </c>
      <c r="AC35" s="30">
        <f>IF('A1'!$E$110=0,0,-'A1'!M35/'A1'!$E$110*1000)</f>
        <v>0</v>
      </c>
      <c r="AE35" s="30">
        <f t="shared" si="0"/>
        <v>0</v>
      </c>
      <c r="AF35" s="32">
        <f t="shared" si="1"/>
        <v>0</v>
      </c>
    </row>
    <row r="36" spans="3:32" ht="12.75">
      <c r="C36" s="1" t="s">
        <v>53</v>
      </c>
      <c r="U36" s="1" t="s">
        <v>53</v>
      </c>
      <c r="W36" s="31">
        <f>'A1'!F36</f>
        <v>0</v>
      </c>
      <c r="X36" s="4">
        <f>'A1'!G36*-1</f>
        <v>0</v>
      </c>
      <c r="Y36" s="1"/>
      <c r="Z36" s="30">
        <f>IF('A1'!$E$110=0,0,('A1'!F36-'A1'!L36)/'A1'!$E$110*1000)</f>
        <v>0</v>
      </c>
      <c r="AA36" s="30">
        <f>IF('A1'!$E$110=0,0,'A1'!L36/'A1'!$E$110*1000)</f>
        <v>0</v>
      </c>
      <c r="AB36" s="30">
        <f>IF('A1'!$E$110=0,0,-('A1'!G36-'A1'!M36)/'A1'!$E$110*1000)</f>
        <v>0</v>
      </c>
      <c r="AC36" s="30">
        <f>IF('A1'!$E$110=0,0,-'A1'!M36/'A1'!$E$110*1000)</f>
        <v>0</v>
      </c>
      <c r="AE36" s="30">
        <f t="shared" si="0"/>
        <v>0</v>
      </c>
      <c r="AF36" s="32">
        <f t="shared" si="1"/>
        <v>0</v>
      </c>
    </row>
    <row r="37" spans="3:32" ht="12.75">
      <c r="C37" s="1" t="s">
        <v>54</v>
      </c>
      <c r="U37" s="1" t="s">
        <v>54</v>
      </c>
      <c r="W37" s="31">
        <f>'A1'!F37</f>
        <v>0</v>
      </c>
      <c r="X37" s="4">
        <f>'A1'!G37*-1</f>
        <v>0</v>
      </c>
      <c r="Y37" s="1"/>
      <c r="Z37" s="30">
        <f>IF('A1'!$E$110=0,0,('A1'!F37-'A1'!L37)/'A1'!$E$110*1000)</f>
        <v>0</v>
      </c>
      <c r="AA37" s="30">
        <f>IF('A1'!$E$110=0,0,'A1'!L37/'A1'!$E$110*1000)</f>
        <v>0</v>
      </c>
      <c r="AB37" s="30">
        <f>IF('A1'!$E$110=0,0,-('A1'!G37-'A1'!M37)/'A1'!$E$110*1000)</f>
        <v>0</v>
      </c>
      <c r="AC37" s="30">
        <f>IF('A1'!$E$110=0,0,-'A1'!M37/'A1'!$E$110*1000)</f>
        <v>0</v>
      </c>
      <c r="AE37" s="30">
        <f t="shared" si="0"/>
        <v>0</v>
      </c>
      <c r="AF37" s="32">
        <f t="shared" si="1"/>
        <v>0</v>
      </c>
    </row>
    <row r="38" spans="3:32" ht="12.75">
      <c r="C38" s="1" t="s">
        <v>55</v>
      </c>
      <c r="U38" s="1" t="s">
        <v>55</v>
      </c>
      <c r="W38" s="31">
        <f>'A1'!F38</f>
        <v>0</v>
      </c>
      <c r="X38" s="4">
        <f>'A1'!G38*-1</f>
        <v>0</v>
      </c>
      <c r="Y38" s="1"/>
      <c r="Z38" s="30">
        <f>IF('A1'!$E$110=0,0,('A1'!F38-'A1'!L38)/'A1'!$E$110*1000)</f>
        <v>0</v>
      </c>
      <c r="AA38" s="30">
        <f>IF('A1'!$E$110=0,0,'A1'!L38/'A1'!$E$110*1000)</f>
        <v>0</v>
      </c>
      <c r="AB38" s="30">
        <f>IF('A1'!$E$110=0,0,-('A1'!G38-'A1'!M38)/'A1'!$E$110*1000)</f>
        <v>0</v>
      </c>
      <c r="AC38" s="30">
        <f>IF('A1'!$E$110=0,0,-'A1'!M38/'A1'!$E$110*1000)</f>
        <v>0</v>
      </c>
      <c r="AE38" s="30">
        <f t="shared" si="0"/>
        <v>0</v>
      </c>
      <c r="AF38" s="32">
        <f t="shared" si="1"/>
        <v>0</v>
      </c>
    </row>
    <row r="39" spans="3:32" ht="12.75">
      <c r="C39" s="1" t="s">
        <v>56</v>
      </c>
      <c r="U39" s="1" t="s">
        <v>56</v>
      </c>
      <c r="W39" s="31">
        <f>'A1'!F39</f>
        <v>0</v>
      </c>
      <c r="X39" s="4">
        <f>'A1'!G39*-1</f>
        <v>0</v>
      </c>
      <c r="Y39" s="1"/>
      <c r="Z39" s="30">
        <f>IF('A1'!$E$110=0,0,('A1'!F39-'A1'!L39)/'A1'!$E$110*1000)</f>
        <v>0</v>
      </c>
      <c r="AA39" s="30">
        <f>IF('A1'!$E$110=0,0,'A1'!L39/'A1'!$E$110*1000)</f>
        <v>0</v>
      </c>
      <c r="AB39" s="30">
        <f>IF('A1'!$E$110=0,0,-('A1'!G39-'A1'!M39)/'A1'!$E$110*1000)</f>
        <v>0</v>
      </c>
      <c r="AC39" s="30">
        <f>IF('A1'!$E$110=0,0,-'A1'!M39/'A1'!$E$110*1000)</f>
        <v>0</v>
      </c>
      <c r="AE39" s="30">
        <f t="shared" si="0"/>
        <v>0</v>
      </c>
      <c r="AF39" s="32">
        <f t="shared" si="1"/>
        <v>0</v>
      </c>
    </row>
    <row r="40" spans="3:32" ht="12.75">
      <c r="C40" s="1" t="s">
        <v>57</v>
      </c>
      <c r="U40" s="1" t="s">
        <v>57</v>
      </c>
      <c r="W40" s="31">
        <f>'A1'!F40</f>
        <v>0</v>
      </c>
      <c r="X40" s="4">
        <f>'A1'!G40*-1</f>
        <v>0</v>
      </c>
      <c r="Y40" s="1"/>
      <c r="Z40" s="30">
        <f>IF('A1'!$E$110=0,0,('A1'!F40-'A1'!L40)/'A1'!$E$110*1000)</f>
        <v>0</v>
      </c>
      <c r="AA40" s="30">
        <f>IF('A1'!$E$110=0,0,'A1'!L40/'A1'!$E$110*1000)</f>
        <v>0</v>
      </c>
      <c r="AB40" s="30">
        <f>IF('A1'!$E$110=0,0,-('A1'!G40-'A1'!M40)/'A1'!$E$110*1000)</f>
        <v>0</v>
      </c>
      <c r="AC40" s="30">
        <f>IF('A1'!$E$110=0,0,-'A1'!M40/'A1'!$E$110*1000)</f>
        <v>0</v>
      </c>
      <c r="AE40" s="30">
        <f t="shared" si="0"/>
        <v>0</v>
      </c>
      <c r="AF40" s="32">
        <f t="shared" si="1"/>
        <v>0</v>
      </c>
    </row>
    <row r="41" spans="3:32" ht="12.75">
      <c r="C41" s="1" t="s">
        <v>58</v>
      </c>
      <c r="U41" s="1" t="s">
        <v>58</v>
      </c>
      <c r="W41" s="31">
        <f>'A1'!F41</f>
        <v>0</v>
      </c>
      <c r="X41" s="4">
        <f>'A1'!G41*-1</f>
        <v>0</v>
      </c>
      <c r="Y41" s="1"/>
      <c r="Z41" s="30">
        <f>IF('A1'!$E$110=0,0,('A1'!F41-'A1'!L41)/'A1'!$E$110*1000)</f>
        <v>0</v>
      </c>
      <c r="AA41" s="30">
        <f>IF('A1'!$E$110=0,0,'A1'!L41/'A1'!$E$110*1000)</f>
        <v>0</v>
      </c>
      <c r="AB41" s="30">
        <f>IF('A1'!$E$110=0,0,-('A1'!G41-'A1'!M41)/'A1'!$E$110*1000)</f>
        <v>0</v>
      </c>
      <c r="AC41" s="30">
        <f>IF('A1'!$E$110=0,0,-'A1'!M41/'A1'!$E$110*1000)</f>
        <v>0</v>
      </c>
      <c r="AE41" s="30">
        <f t="shared" si="0"/>
        <v>0</v>
      </c>
      <c r="AF41" s="32">
        <f t="shared" si="1"/>
        <v>0</v>
      </c>
    </row>
    <row r="42" spans="3:32" ht="12.75">
      <c r="C42" s="1" t="s">
        <v>59</v>
      </c>
      <c r="U42" s="1" t="s">
        <v>59</v>
      </c>
      <c r="W42" s="31">
        <f>'A1'!F42</f>
        <v>0</v>
      </c>
      <c r="X42" s="4">
        <f>'A1'!G42*-1</f>
        <v>0</v>
      </c>
      <c r="Y42" s="1"/>
      <c r="Z42" s="30">
        <f>IF('A1'!$E$110=0,0,('A1'!F42-'A1'!L42)/'A1'!$E$110*1000)</f>
        <v>0</v>
      </c>
      <c r="AA42" s="30">
        <f>IF('A1'!$E$110=0,0,'A1'!L42/'A1'!$E$110*1000)</f>
        <v>0</v>
      </c>
      <c r="AB42" s="30">
        <f>IF('A1'!$E$110=0,0,-('A1'!G42-'A1'!M42)/'A1'!$E$110*1000)</f>
        <v>0</v>
      </c>
      <c r="AC42" s="30">
        <f>IF('A1'!$E$110=0,0,-'A1'!M42/'A1'!$E$110*1000)</f>
        <v>0</v>
      </c>
      <c r="AE42" s="30">
        <f t="shared" si="0"/>
        <v>0</v>
      </c>
      <c r="AF42" s="32">
        <f t="shared" si="1"/>
        <v>0</v>
      </c>
    </row>
    <row r="43" spans="3:32" ht="12.75">
      <c r="C43" s="1" t="s">
        <v>60</v>
      </c>
      <c r="U43" s="1" t="s">
        <v>60</v>
      </c>
      <c r="W43" s="31">
        <f>'A1'!F43</f>
        <v>0</v>
      </c>
      <c r="X43" s="4">
        <f>'A1'!G43*-1</f>
        <v>0</v>
      </c>
      <c r="Y43" s="1"/>
      <c r="Z43" s="30">
        <f>IF('A1'!$E$110=0,0,('A1'!F43-'A1'!L43)/'A1'!$E$110*1000)</f>
        <v>0</v>
      </c>
      <c r="AA43" s="30">
        <f>IF('A1'!$E$110=0,0,'A1'!L43/'A1'!$E$110*1000)</f>
        <v>0</v>
      </c>
      <c r="AB43" s="30">
        <f>IF('A1'!$E$110=0,0,-('A1'!G43-'A1'!M43)/'A1'!$E$110*1000)</f>
        <v>0</v>
      </c>
      <c r="AC43" s="30">
        <f>IF('A1'!$E$110=0,0,-'A1'!M43/'A1'!$E$110*1000)</f>
        <v>0</v>
      </c>
      <c r="AE43" s="30">
        <f t="shared" si="0"/>
        <v>0</v>
      </c>
      <c r="AF43" s="32">
        <f t="shared" si="1"/>
        <v>0</v>
      </c>
    </row>
    <row r="44" spans="3:32" ht="12.75">
      <c r="C44" s="1" t="s">
        <v>61</v>
      </c>
      <c r="U44" s="1" t="s">
        <v>61</v>
      </c>
      <c r="W44" s="31">
        <f>'A1'!F44</f>
        <v>0</v>
      </c>
      <c r="X44" s="4">
        <f>'A1'!G44*-1</f>
        <v>0</v>
      </c>
      <c r="Y44" s="1"/>
      <c r="Z44" s="30">
        <f>IF('A1'!$E$110=0,0,('A1'!F44-'A1'!L44)/'A1'!$E$110*1000)</f>
        <v>0</v>
      </c>
      <c r="AA44" s="30">
        <f>IF('A1'!$E$110=0,0,'A1'!L44/'A1'!$E$110*1000)</f>
        <v>0</v>
      </c>
      <c r="AB44" s="30">
        <f>IF('A1'!$E$110=0,0,-('A1'!G44-'A1'!M44)/'A1'!$E$110*1000)</f>
        <v>0</v>
      </c>
      <c r="AC44" s="30">
        <f>IF('A1'!$E$110=0,0,-'A1'!M44/'A1'!$E$110*1000)</f>
        <v>0</v>
      </c>
      <c r="AE44" s="30">
        <f t="shared" si="0"/>
        <v>0</v>
      </c>
      <c r="AF44" s="32">
        <f t="shared" si="1"/>
        <v>0</v>
      </c>
    </row>
    <row r="45" spans="3:32" ht="12.75">
      <c r="C45" s="1" t="s">
        <v>62</v>
      </c>
      <c r="U45" s="1" t="s">
        <v>62</v>
      </c>
      <c r="W45" s="31">
        <f>'A1'!F45</f>
        <v>0</v>
      </c>
      <c r="X45" s="4">
        <f>'A1'!G45*-1</f>
        <v>0</v>
      </c>
      <c r="Y45" s="1"/>
      <c r="Z45" s="30">
        <f>IF('A1'!$E$110=0,0,('A1'!F45-'A1'!L45)/'A1'!$E$110*1000)</f>
        <v>0</v>
      </c>
      <c r="AA45" s="30">
        <f>IF('A1'!$E$110=0,0,'A1'!L45/'A1'!$E$110*1000)</f>
        <v>0</v>
      </c>
      <c r="AB45" s="30">
        <f>IF('A1'!$E$110=0,0,-('A1'!G45-'A1'!M45)/'A1'!$E$110*1000)</f>
        <v>0</v>
      </c>
      <c r="AC45" s="30">
        <f>IF('A1'!$E$110=0,0,-'A1'!M45/'A1'!$E$110*1000)</f>
        <v>0</v>
      </c>
      <c r="AE45" s="30">
        <f t="shared" si="0"/>
        <v>0</v>
      </c>
      <c r="AF45" s="32">
        <f t="shared" si="1"/>
        <v>0</v>
      </c>
    </row>
    <row r="46" spans="3:32" ht="12.75">
      <c r="C46" s="1" t="s">
        <v>63</v>
      </c>
      <c r="U46" s="1" t="s">
        <v>63</v>
      </c>
      <c r="W46" s="31">
        <f>'A1'!F46</f>
        <v>0</v>
      </c>
      <c r="X46" s="4">
        <f>'A1'!G46*-1</f>
        <v>0</v>
      </c>
      <c r="Y46" s="1"/>
      <c r="Z46" s="30">
        <f>IF('A1'!$E$110=0,0,('A1'!F46-'A1'!L46)/'A1'!$E$110*1000)</f>
        <v>0</v>
      </c>
      <c r="AA46" s="30">
        <f>IF('A1'!$E$110=0,0,'A1'!L46/'A1'!$E$110*1000)</f>
        <v>0</v>
      </c>
      <c r="AB46" s="30">
        <f>IF('A1'!$E$110=0,0,-('A1'!G46-'A1'!M46)/'A1'!$E$110*1000)</f>
        <v>0</v>
      </c>
      <c r="AC46" s="30">
        <f>IF('A1'!$E$110=0,0,-'A1'!M46/'A1'!$E$110*1000)</f>
        <v>0</v>
      </c>
      <c r="AE46" s="30">
        <f t="shared" si="0"/>
        <v>0</v>
      </c>
      <c r="AF46" s="32">
        <f t="shared" si="1"/>
        <v>0</v>
      </c>
    </row>
    <row r="47" spans="3:32" ht="12.75">
      <c r="C47" s="1" t="s">
        <v>64</v>
      </c>
      <c r="U47" s="1" t="s">
        <v>64</v>
      </c>
      <c r="W47" s="31">
        <f>'A1'!F47</f>
        <v>0</v>
      </c>
      <c r="X47" s="4">
        <f>'A1'!G47*-1</f>
        <v>0</v>
      </c>
      <c r="Y47" s="1"/>
      <c r="Z47" s="30">
        <f>IF('A1'!$E$110=0,0,('A1'!F47-'A1'!L47)/'A1'!$E$110*1000)</f>
        <v>0</v>
      </c>
      <c r="AA47" s="30">
        <f>IF('A1'!$E$110=0,0,'A1'!L47/'A1'!$E$110*1000)</f>
        <v>0</v>
      </c>
      <c r="AB47" s="30">
        <f>IF('A1'!$E$110=0,0,-('A1'!G47-'A1'!M47)/'A1'!$E$110*1000)</f>
        <v>0</v>
      </c>
      <c r="AC47" s="30">
        <f>IF('A1'!$E$110=0,0,-'A1'!M47/'A1'!$E$110*1000)</f>
        <v>0</v>
      </c>
      <c r="AE47" s="30">
        <f t="shared" si="0"/>
        <v>0</v>
      </c>
      <c r="AF47" s="32">
        <f t="shared" si="1"/>
        <v>0</v>
      </c>
    </row>
    <row r="48" spans="3:32" ht="12.75">
      <c r="C48" s="1" t="s">
        <v>65</v>
      </c>
      <c r="U48" s="1" t="s">
        <v>65</v>
      </c>
      <c r="W48" s="31">
        <f>'A1'!F48</f>
        <v>0</v>
      </c>
      <c r="X48" s="4">
        <f>'A1'!G48*-1</f>
        <v>0</v>
      </c>
      <c r="Y48" s="1"/>
      <c r="Z48" s="30">
        <f>IF('A1'!$E$110=0,0,('A1'!F48-'A1'!L48)/'A1'!$E$110*1000)</f>
        <v>0</v>
      </c>
      <c r="AA48" s="30">
        <f>IF('A1'!$E$110=0,0,'A1'!L48/'A1'!$E$110*1000)</f>
        <v>0</v>
      </c>
      <c r="AB48" s="30">
        <f>IF('A1'!$E$110=0,0,-('A1'!G48-'A1'!M48)/'A1'!$E$110*1000)</f>
        <v>0</v>
      </c>
      <c r="AC48" s="30">
        <f>IF('A1'!$E$110=0,0,-'A1'!M48/'A1'!$E$110*1000)</f>
        <v>0</v>
      </c>
      <c r="AE48" s="30">
        <f t="shared" si="0"/>
        <v>0</v>
      </c>
      <c r="AF48" s="32">
        <f t="shared" si="1"/>
        <v>0</v>
      </c>
    </row>
    <row r="49" spans="3:32" ht="12.75">
      <c r="C49" s="1" t="s">
        <v>66</v>
      </c>
      <c r="U49" s="1" t="s">
        <v>66</v>
      </c>
      <c r="W49" s="31">
        <f>'A1'!F49</f>
        <v>0</v>
      </c>
      <c r="X49" s="4">
        <f>'A1'!G49*-1</f>
        <v>0</v>
      </c>
      <c r="Y49" s="1"/>
      <c r="Z49" s="30">
        <f>IF('A1'!$E$110=0,0,('A1'!F49-'A1'!L49)/'A1'!$E$110*1000)</f>
        <v>0</v>
      </c>
      <c r="AA49" s="30">
        <f>IF('A1'!$E$110=0,0,'A1'!L49/'A1'!$E$110*1000)</f>
        <v>0</v>
      </c>
      <c r="AB49" s="30">
        <f>IF('A1'!$E$110=0,0,-('A1'!G49-'A1'!M49)/'A1'!$E$110*1000)</f>
        <v>0</v>
      </c>
      <c r="AC49" s="30">
        <f>IF('A1'!$E$110=0,0,-'A1'!M49/'A1'!$E$110*1000)</f>
        <v>0</v>
      </c>
      <c r="AE49" s="30">
        <f t="shared" si="0"/>
        <v>0</v>
      </c>
      <c r="AF49" s="32">
        <f t="shared" si="1"/>
        <v>0</v>
      </c>
    </row>
    <row r="50" spans="3:32" ht="12.75">
      <c r="C50" s="1" t="s">
        <v>67</v>
      </c>
      <c r="U50" s="1" t="s">
        <v>67</v>
      </c>
      <c r="W50" s="31">
        <f>'A1'!F50</f>
        <v>0</v>
      </c>
      <c r="X50" s="4">
        <f>'A1'!G50*-1</f>
        <v>0</v>
      </c>
      <c r="Y50" s="1"/>
      <c r="Z50" s="30">
        <f>IF('A1'!$E$110=0,0,('A1'!F50-'A1'!L50)/'A1'!$E$110*1000)</f>
        <v>0</v>
      </c>
      <c r="AA50" s="30">
        <f>IF('A1'!$E$110=0,0,'A1'!L50/'A1'!$E$110*1000)</f>
        <v>0</v>
      </c>
      <c r="AB50" s="30">
        <f>IF('A1'!$E$110=0,0,-('A1'!G50-'A1'!M50)/'A1'!$E$110*1000)</f>
        <v>0</v>
      </c>
      <c r="AC50" s="30">
        <f>IF('A1'!$E$110=0,0,-'A1'!M50/'A1'!$E$110*1000)</f>
        <v>0</v>
      </c>
      <c r="AE50" s="30">
        <f t="shared" si="0"/>
        <v>0</v>
      </c>
      <c r="AF50" s="32">
        <f t="shared" si="1"/>
        <v>0</v>
      </c>
    </row>
    <row r="51" spans="3:32" ht="12.75">
      <c r="C51" s="1" t="s">
        <v>68</v>
      </c>
      <c r="U51" s="1" t="s">
        <v>68</v>
      </c>
      <c r="W51" s="31">
        <f>'A1'!F51</f>
        <v>0</v>
      </c>
      <c r="X51" s="4">
        <f>'A1'!G51*-1</f>
        <v>0</v>
      </c>
      <c r="Y51" s="1"/>
      <c r="Z51" s="30">
        <f>IF('A1'!$E$110=0,0,('A1'!F51-'A1'!L51)/'A1'!$E$110*1000)</f>
        <v>0</v>
      </c>
      <c r="AA51" s="30">
        <f>IF('A1'!$E$110=0,0,'A1'!L51/'A1'!$E$110*1000)</f>
        <v>0</v>
      </c>
      <c r="AB51" s="30">
        <f>IF('A1'!$E$110=0,0,-('A1'!G51-'A1'!M51)/'A1'!$E$110*1000)</f>
        <v>0</v>
      </c>
      <c r="AC51" s="30">
        <f>IF('A1'!$E$110=0,0,-'A1'!M51/'A1'!$E$110*1000)</f>
        <v>0</v>
      </c>
      <c r="AE51" s="30">
        <f t="shared" si="0"/>
        <v>0</v>
      </c>
      <c r="AF51" s="32">
        <f t="shared" si="1"/>
        <v>0</v>
      </c>
    </row>
    <row r="52" spans="3:32" ht="12.75">
      <c r="C52" s="1" t="s">
        <v>69</v>
      </c>
      <c r="U52" s="1" t="s">
        <v>69</v>
      </c>
      <c r="W52" s="31">
        <f>'A1'!F52</f>
        <v>0</v>
      </c>
      <c r="X52" s="4">
        <f>'A1'!G52*-1</f>
        <v>0</v>
      </c>
      <c r="Y52" s="1"/>
      <c r="Z52" s="30">
        <f>IF('A1'!$E$110=0,0,('A1'!F52-'A1'!L52)/'A1'!$E$110*1000)</f>
        <v>0</v>
      </c>
      <c r="AA52" s="30">
        <f>IF('A1'!$E$110=0,0,'A1'!L52/'A1'!$E$110*1000)</f>
        <v>0</v>
      </c>
      <c r="AB52" s="30">
        <f>IF('A1'!$E$110=0,0,-('A1'!G52-'A1'!M52)/'A1'!$E$110*1000)</f>
        <v>0</v>
      </c>
      <c r="AC52" s="30">
        <f>IF('A1'!$E$110=0,0,-'A1'!M52/'A1'!$E$110*1000)</f>
        <v>0</v>
      </c>
      <c r="AE52" s="30">
        <f t="shared" si="0"/>
        <v>0</v>
      </c>
      <c r="AF52" s="32">
        <f t="shared" si="1"/>
        <v>0</v>
      </c>
    </row>
    <row r="53" spans="3:32" ht="12.75">
      <c r="C53" s="1" t="s">
        <v>70</v>
      </c>
      <c r="U53" s="1" t="s">
        <v>70</v>
      </c>
      <c r="W53" s="31">
        <f>'A1'!F53</f>
        <v>0</v>
      </c>
      <c r="X53" s="4">
        <f>'A1'!G53*-1</f>
        <v>0</v>
      </c>
      <c r="Y53" s="1"/>
      <c r="Z53" s="30">
        <f>IF('A1'!$E$110=0,0,('A1'!F53-'A1'!L53)/'A1'!$E$110*1000)</f>
        <v>0</v>
      </c>
      <c r="AA53" s="30">
        <f>IF('A1'!$E$110=0,0,'A1'!L53/'A1'!$E$110*1000)</f>
        <v>0</v>
      </c>
      <c r="AB53" s="30">
        <f>IF('A1'!$E$110=0,0,-('A1'!G53-'A1'!M53)/'A1'!$E$110*1000)</f>
        <v>0</v>
      </c>
      <c r="AC53" s="30">
        <f>IF('A1'!$E$110=0,0,-'A1'!M53/'A1'!$E$110*1000)</f>
        <v>0</v>
      </c>
      <c r="AE53" s="30">
        <f t="shared" si="0"/>
        <v>0</v>
      </c>
      <c r="AF53" s="32">
        <f t="shared" si="1"/>
        <v>0</v>
      </c>
    </row>
    <row r="54" spans="3:32" ht="12.75">
      <c r="C54" s="1" t="s">
        <v>71</v>
      </c>
      <c r="U54" s="1" t="s">
        <v>71</v>
      </c>
      <c r="W54" s="31">
        <f>'A1'!F54</f>
        <v>0</v>
      </c>
      <c r="X54" s="4">
        <f>'A1'!G54*-1</f>
        <v>0</v>
      </c>
      <c r="Y54" s="1"/>
      <c r="Z54" s="30">
        <f>IF('A1'!$E$110=0,0,('A1'!F54-'A1'!L54)/'A1'!$E$110*1000)</f>
        <v>0</v>
      </c>
      <c r="AA54" s="30">
        <f>IF('A1'!$E$110=0,0,'A1'!L54/'A1'!$E$110*1000)</f>
        <v>0</v>
      </c>
      <c r="AB54" s="30">
        <f>IF('A1'!$E$110=0,0,-('A1'!G54-'A1'!M54)/'A1'!$E$110*1000)</f>
        <v>0</v>
      </c>
      <c r="AC54" s="30">
        <f>IF('A1'!$E$110=0,0,-'A1'!M54/'A1'!$E$110*1000)</f>
        <v>0</v>
      </c>
      <c r="AE54" s="30">
        <f t="shared" si="0"/>
        <v>0</v>
      </c>
      <c r="AF54" s="32">
        <f t="shared" si="1"/>
        <v>0</v>
      </c>
    </row>
    <row r="55" spans="3:32" ht="12.75">
      <c r="C55" s="1" t="s">
        <v>72</v>
      </c>
      <c r="U55" s="1" t="s">
        <v>72</v>
      </c>
      <c r="W55" s="31">
        <f>'A1'!F55</f>
        <v>0</v>
      </c>
      <c r="X55" s="4">
        <f>'A1'!G55*-1</f>
        <v>0</v>
      </c>
      <c r="Y55" s="1"/>
      <c r="Z55" s="30">
        <f>IF('A1'!$E$110=0,0,('A1'!F55-'A1'!L55)/'A1'!$E$110*1000)</f>
        <v>0</v>
      </c>
      <c r="AA55" s="30">
        <f>IF('A1'!$E$110=0,0,'A1'!L55/'A1'!$E$110*1000)</f>
        <v>0</v>
      </c>
      <c r="AB55" s="30">
        <f>IF('A1'!$E$110=0,0,-('A1'!G55-'A1'!M55)/'A1'!$E$110*1000)</f>
        <v>0</v>
      </c>
      <c r="AC55" s="30">
        <f>IF('A1'!$E$110=0,0,-'A1'!M55/'A1'!$E$110*1000)</f>
        <v>0</v>
      </c>
      <c r="AE55" s="30">
        <f t="shared" si="0"/>
        <v>0</v>
      </c>
      <c r="AF55" s="32">
        <f t="shared" si="1"/>
        <v>0</v>
      </c>
    </row>
    <row r="56" spans="3:32" ht="12.75">
      <c r="C56" s="1" t="s">
        <v>73</v>
      </c>
      <c r="U56" s="1" t="s">
        <v>73</v>
      </c>
      <c r="W56" s="31">
        <f>'A1'!F56</f>
        <v>0</v>
      </c>
      <c r="X56" s="4">
        <f>'A1'!G56*-1</f>
        <v>0</v>
      </c>
      <c r="Y56" s="1"/>
      <c r="Z56" s="30">
        <f>IF('A1'!$E$110=0,0,('A1'!F56-'A1'!L56)/'A1'!$E$110*1000)</f>
        <v>0</v>
      </c>
      <c r="AA56" s="30">
        <f>IF('A1'!$E$110=0,0,'A1'!L56/'A1'!$E$110*1000)</f>
        <v>0</v>
      </c>
      <c r="AB56" s="30">
        <f>IF('A1'!$E$110=0,0,-('A1'!G56-'A1'!M56)/'A1'!$E$110*1000)</f>
        <v>0</v>
      </c>
      <c r="AC56" s="30">
        <f>IF('A1'!$E$110=0,0,-'A1'!M56/'A1'!$E$110*1000)</f>
        <v>0</v>
      </c>
      <c r="AE56" s="30">
        <f t="shared" si="0"/>
        <v>0</v>
      </c>
      <c r="AF56" s="32">
        <f t="shared" si="1"/>
        <v>0</v>
      </c>
    </row>
    <row r="57" spans="3:32" ht="12.75">
      <c r="C57" s="1" t="s">
        <v>74</v>
      </c>
      <c r="U57" s="1" t="s">
        <v>74</v>
      </c>
      <c r="W57" s="31">
        <f>'A1'!F57</f>
        <v>0</v>
      </c>
      <c r="X57" s="4">
        <f>'A1'!G57*-1</f>
        <v>0</v>
      </c>
      <c r="Y57" s="1"/>
      <c r="Z57" s="30">
        <f>IF('A1'!$E$110=0,0,('A1'!F57-'A1'!L57)/'A1'!$E$110*1000)</f>
        <v>0</v>
      </c>
      <c r="AA57" s="30">
        <f>IF('A1'!$E$110=0,0,'A1'!L57/'A1'!$E$110*1000)</f>
        <v>0</v>
      </c>
      <c r="AB57" s="30">
        <f>IF('A1'!$E$110=0,0,-('A1'!G57-'A1'!M57)/'A1'!$E$110*1000)</f>
        <v>0</v>
      </c>
      <c r="AC57" s="30">
        <f>IF('A1'!$E$110=0,0,-'A1'!M57/'A1'!$E$110*1000)</f>
        <v>0</v>
      </c>
      <c r="AE57" s="30">
        <f t="shared" si="0"/>
        <v>0</v>
      </c>
      <c r="AF57" s="32">
        <f t="shared" si="1"/>
        <v>0</v>
      </c>
    </row>
    <row r="58" spans="3:32" ht="12.75">
      <c r="C58" s="1" t="s">
        <v>75</v>
      </c>
      <c r="U58" s="1" t="s">
        <v>75</v>
      </c>
      <c r="W58" s="31">
        <f>'A1'!F58</f>
        <v>0</v>
      </c>
      <c r="X58" s="4">
        <f>'A1'!G58*-1</f>
        <v>0</v>
      </c>
      <c r="Y58" s="1"/>
      <c r="Z58" s="30">
        <f>IF('A1'!$E$110=0,0,('A1'!F58-'A1'!L58)/'A1'!$E$110*1000)</f>
        <v>0</v>
      </c>
      <c r="AA58" s="30">
        <f>IF('A1'!$E$110=0,0,'A1'!L58/'A1'!$E$110*1000)</f>
        <v>0</v>
      </c>
      <c r="AB58" s="30">
        <f>IF('A1'!$E$110=0,0,-('A1'!G58-'A1'!M58)/'A1'!$E$110*1000)</f>
        <v>0</v>
      </c>
      <c r="AC58" s="30">
        <f>IF('A1'!$E$110=0,0,-'A1'!M58/'A1'!$E$110*1000)</f>
        <v>0</v>
      </c>
      <c r="AE58" s="30">
        <f t="shared" si="0"/>
        <v>0</v>
      </c>
      <c r="AF58" s="32">
        <f t="shared" si="1"/>
        <v>0</v>
      </c>
    </row>
    <row r="59" spans="3:32" ht="12.75">
      <c r="C59" s="1" t="s">
        <v>76</v>
      </c>
      <c r="U59" s="1" t="s">
        <v>76</v>
      </c>
      <c r="W59" s="31">
        <f>'A1'!F59</f>
        <v>0</v>
      </c>
      <c r="X59" s="4">
        <f>'A1'!G59*-1</f>
        <v>0</v>
      </c>
      <c r="Y59" s="1"/>
      <c r="Z59" s="30">
        <f>IF('A1'!$E$110=0,0,('A1'!F59-'A1'!L59)/'A1'!$E$110*1000)</f>
        <v>0</v>
      </c>
      <c r="AA59" s="30">
        <f>IF('A1'!$E$110=0,0,'A1'!L59/'A1'!$E$110*1000)</f>
        <v>0</v>
      </c>
      <c r="AB59" s="30">
        <f>IF('A1'!$E$110=0,0,-('A1'!G59-'A1'!M59)/'A1'!$E$110*1000)</f>
        <v>0</v>
      </c>
      <c r="AC59" s="30">
        <f>IF('A1'!$E$110=0,0,-'A1'!M59/'A1'!$E$110*1000)</f>
        <v>0</v>
      </c>
      <c r="AE59" s="30">
        <f t="shared" si="0"/>
        <v>0</v>
      </c>
      <c r="AF59" s="32">
        <f t="shared" si="1"/>
        <v>0</v>
      </c>
    </row>
    <row r="60" spans="3:32" ht="12.75">
      <c r="C60" s="1" t="s">
        <v>77</v>
      </c>
      <c r="U60" s="1" t="s">
        <v>77</v>
      </c>
      <c r="W60" s="31">
        <f>'A1'!F60</f>
        <v>0</v>
      </c>
      <c r="X60" s="4">
        <f>'A1'!G60*-1</f>
        <v>0</v>
      </c>
      <c r="Y60" s="1"/>
      <c r="Z60" s="30">
        <f>IF('A1'!$E$110=0,0,('A1'!F60-'A1'!L60)/'A1'!$E$110*1000)</f>
        <v>0</v>
      </c>
      <c r="AA60" s="30">
        <f>IF('A1'!$E$110=0,0,'A1'!L60/'A1'!$E$110*1000)</f>
        <v>0</v>
      </c>
      <c r="AB60" s="30">
        <f>IF('A1'!$E$110=0,0,-('A1'!G60-'A1'!M60)/'A1'!$E$110*1000)</f>
        <v>0</v>
      </c>
      <c r="AC60" s="30">
        <f>IF('A1'!$E$110=0,0,-'A1'!M60/'A1'!$E$110*1000)</f>
        <v>0</v>
      </c>
      <c r="AE60" s="30">
        <f t="shared" si="0"/>
        <v>0</v>
      </c>
      <c r="AF60" s="32">
        <f t="shared" si="1"/>
        <v>0</v>
      </c>
    </row>
    <row r="61" spans="3:32" ht="12.75">
      <c r="C61" s="1" t="s">
        <v>78</v>
      </c>
      <c r="U61" s="1" t="s">
        <v>78</v>
      </c>
      <c r="W61" s="31">
        <f>'A1'!F61</f>
        <v>0</v>
      </c>
      <c r="X61" s="4">
        <f>'A1'!G61*-1</f>
        <v>0</v>
      </c>
      <c r="Y61" s="1"/>
      <c r="Z61" s="30">
        <f>IF('A1'!$E$110=0,0,('A1'!F61-'A1'!L61)/'A1'!$E$110*1000)</f>
        <v>0</v>
      </c>
      <c r="AA61" s="30">
        <f>IF('A1'!$E$110=0,0,'A1'!L61/'A1'!$E$110*1000)</f>
        <v>0</v>
      </c>
      <c r="AB61" s="30">
        <f>IF('A1'!$E$110=0,0,-('A1'!G61-'A1'!M61)/'A1'!$E$110*1000)</f>
        <v>0</v>
      </c>
      <c r="AC61" s="30">
        <f>IF('A1'!$E$110=0,0,-'A1'!M61/'A1'!$E$110*1000)</f>
        <v>0</v>
      </c>
      <c r="AE61" s="30">
        <f t="shared" si="0"/>
        <v>0</v>
      </c>
      <c r="AF61" s="32">
        <f t="shared" si="1"/>
        <v>0</v>
      </c>
    </row>
    <row r="62" spans="3:32" ht="12.75">
      <c r="C62" s="1" t="s">
        <v>79</v>
      </c>
      <c r="U62" s="1" t="s">
        <v>79</v>
      </c>
      <c r="W62" s="31">
        <f>'A1'!F62</f>
        <v>0</v>
      </c>
      <c r="X62" s="4">
        <f>'A1'!G62*-1</f>
        <v>0</v>
      </c>
      <c r="Y62" s="1"/>
      <c r="Z62" s="30">
        <f>IF('A1'!$E$110=0,0,('A1'!F62-'A1'!L62)/'A1'!$E$110*1000)</f>
        <v>0</v>
      </c>
      <c r="AA62" s="30">
        <f>IF('A1'!$E$110=0,0,'A1'!L62/'A1'!$E$110*1000)</f>
        <v>0</v>
      </c>
      <c r="AB62" s="30">
        <f>IF('A1'!$E$110=0,0,-('A1'!G62-'A1'!M62)/'A1'!$E$110*1000)</f>
        <v>0</v>
      </c>
      <c r="AC62" s="30">
        <f>IF('A1'!$E$110=0,0,-'A1'!M62/'A1'!$E$110*1000)</f>
        <v>0</v>
      </c>
      <c r="AE62" s="30">
        <f t="shared" si="0"/>
        <v>0</v>
      </c>
      <c r="AF62" s="32">
        <f t="shared" si="1"/>
        <v>0</v>
      </c>
    </row>
    <row r="63" spans="3:32" ht="12.75">
      <c r="C63" s="1" t="s">
        <v>80</v>
      </c>
      <c r="U63" s="1" t="s">
        <v>80</v>
      </c>
      <c r="W63" s="31">
        <f>'A1'!F63</f>
        <v>0</v>
      </c>
      <c r="X63" s="4">
        <f>'A1'!G63*-1</f>
        <v>0</v>
      </c>
      <c r="Y63" s="1"/>
      <c r="Z63" s="30">
        <f>IF('A1'!$E$110=0,0,('A1'!F63-'A1'!L63)/'A1'!$E$110*1000)</f>
        <v>0</v>
      </c>
      <c r="AA63" s="30">
        <f>IF('A1'!$E$110=0,0,'A1'!L63/'A1'!$E$110*1000)</f>
        <v>0</v>
      </c>
      <c r="AB63" s="30">
        <f>IF('A1'!$E$110=0,0,-('A1'!G63-'A1'!M63)/'A1'!$E$110*1000)</f>
        <v>0</v>
      </c>
      <c r="AC63" s="30">
        <f>IF('A1'!$E$110=0,0,-'A1'!M63/'A1'!$E$110*1000)</f>
        <v>0</v>
      </c>
      <c r="AE63" s="30">
        <f t="shared" si="0"/>
        <v>0</v>
      </c>
      <c r="AF63" s="32">
        <f t="shared" si="1"/>
        <v>0</v>
      </c>
    </row>
    <row r="64" spans="3:32" ht="12.75">
      <c r="C64" s="1" t="s">
        <v>81</v>
      </c>
      <c r="U64" s="1" t="s">
        <v>81</v>
      </c>
      <c r="W64" s="31">
        <f>'A1'!F64</f>
        <v>0</v>
      </c>
      <c r="X64" s="4">
        <f>'A1'!G64*-1</f>
        <v>0</v>
      </c>
      <c r="Y64" s="1"/>
      <c r="Z64" s="30">
        <f>IF('A1'!$E$110=0,0,('A1'!F64-'A1'!L64)/'A1'!$E$110*1000)</f>
        <v>0</v>
      </c>
      <c r="AA64" s="30">
        <f>IF('A1'!$E$110=0,0,'A1'!L64/'A1'!$E$110*1000)</f>
        <v>0</v>
      </c>
      <c r="AB64" s="30">
        <f>IF('A1'!$E$110=0,0,-('A1'!G64-'A1'!M64)/'A1'!$E$110*1000)</f>
        <v>0</v>
      </c>
      <c r="AC64" s="30">
        <f>IF('A1'!$E$110=0,0,-'A1'!M64/'A1'!$E$110*1000)</f>
        <v>0</v>
      </c>
      <c r="AE64" s="30">
        <f t="shared" si="0"/>
        <v>0</v>
      </c>
      <c r="AF64" s="32">
        <f t="shared" si="1"/>
        <v>0</v>
      </c>
    </row>
    <row r="65" spans="3:32" ht="12.75">
      <c r="C65" s="1" t="s">
        <v>82</v>
      </c>
      <c r="U65" s="1" t="s">
        <v>82</v>
      </c>
      <c r="W65" s="31">
        <f>'A1'!F65</f>
        <v>0</v>
      </c>
      <c r="X65" s="4">
        <f>'A1'!G65*-1</f>
        <v>0</v>
      </c>
      <c r="Y65" s="1"/>
      <c r="Z65" s="30">
        <f>IF('A1'!$E$110=0,0,('A1'!F65-'A1'!L65)/'A1'!$E$110*1000)</f>
        <v>0</v>
      </c>
      <c r="AA65" s="30">
        <f>IF('A1'!$E$110=0,0,'A1'!L65/'A1'!$E$110*1000)</f>
        <v>0</v>
      </c>
      <c r="AB65" s="30">
        <f>IF('A1'!$E$110=0,0,-('A1'!G65-'A1'!M65)/'A1'!$E$110*1000)</f>
        <v>0</v>
      </c>
      <c r="AC65" s="30">
        <f>IF('A1'!$E$110=0,0,-'A1'!M65/'A1'!$E$110*1000)</f>
        <v>0</v>
      </c>
      <c r="AE65" s="30">
        <f t="shared" si="0"/>
        <v>0</v>
      </c>
      <c r="AF65" s="32">
        <f t="shared" si="1"/>
        <v>0</v>
      </c>
    </row>
    <row r="66" spans="3:32" ht="12.75">
      <c r="C66" s="1" t="s">
        <v>83</v>
      </c>
      <c r="U66" s="1" t="s">
        <v>83</v>
      </c>
      <c r="W66" s="31">
        <f>'A1'!F66</f>
        <v>0</v>
      </c>
      <c r="X66" s="4">
        <f>'A1'!G66*-1</f>
        <v>0</v>
      </c>
      <c r="Y66" s="1"/>
      <c r="Z66" s="30">
        <f>IF('A1'!$E$110=0,0,('A1'!F66-'A1'!L66)/'A1'!$E$110*1000)</f>
        <v>0</v>
      </c>
      <c r="AA66" s="30">
        <f>IF('A1'!$E$110=0,0,'A1'!L66/'A1'!$E$110*1000)</f>
        <v>0</v>
      </c>
      <c r="AB66" s="30">
        <f>IF('A1'!$E$110=0,0,-('A1'!G66-'A1'!M66)/'A1'!$E$110*1000)</f>
        <v>0</v>
      </c>
      <c r="AC66" s="30">
        <f>IF('A1'!$E$110=0,0,-'A1'!M66/'A1'!$E$110*1000)</f>
        <v>0</v>
      </c>
      <c r="AE66" s="30">
        <f t="shared" si="0"/>
        <v>0</v>
      </c>
      <c r="AF66" s="32">
        <f t="shared" si="1"/>
        <v>0</v>
      </c>
    </row>
    <row r="67" spans="3:32" ht="12.75">
      <c r="C67" s="1" t="s">
        <v>84</v>
      </c>
      <c r="U67" s="1" t="s">
        <v>84</v>
      </c>
      <c r="W67" s="31">
        <f>'A1'!F67</f>
        <v>0</v>
      </c>
      <c r="X67" s="4">
        <f>'A1'!G67*-1</f>
        <v>0</v>
      </c>
      <c r="Y67" s="1"/>
      <c r="Z67" s="30">
        <f>IF('A1'!$E$110=0,0,('A1'!F67-'A1'!L67)/'A1'!$E$110*1000)</f>
        <v>0</v>
      </c>
      <c r="AA67" s="30">
        <f>IF('A1'!$E$110=0,0,'A1'!L67/'A1'!$E$110*1000)</f>
        <v>0</v>
      </c>
      <c r="AB67" s="30">
        <f>IF('A1'!$E$110=0,0,-('A1'!G67-'A1'!M67)/'A1'!$E$110*1000)</f>
        <v>0</v>
      </c>
      <c r="AC67" s="30">
        <f>IF('A1'!$E$110=0,0,-'A1'!M67/'A1'!$E$110*1000)</f>
        <v>0</v>
      </c>
      <c r="AE67" s="30">
        <f t="shared" si="0"/>
        <v>0</v>
      </c>
      <c r="AF67" s="32">
        <f t="shared" si="1"/>
        <v>0</v>
      </c>
    </row>
    <row r="68" spans="3:32" ht="12.75">
      <c r="C68" s="1" t="s">
        <v>85</v>
      </c>
      <c r="U68" s="1" t="s">
        <v>85</v>
      </c>
      <c r="W68" s="31">
        <f>'A1'!F68</f>
        <v>0</v>
      </c>
      <c r="X68" s="4">
        <f>'A1'!G68*-1</f>
        <v>0</v>
      </c>
      <c r="Y68" s="1"/>
      <c r="Z68" s="30">
        <f>IF('A1'!$E$110=0,0,('A1'!F68-'A1'!L68)/'A1'!$E$110*1000)</f>
        <v>0</v>
      </c>
      <c r="AA68" s="30">
        <f>IF('A1'!$E$110=0,0,'A1'!L68/'A1'!$E$110*1000)</f>
        <v>0</v>
      </c>
      <c r="AB68" s="30">
        <f>IF('A1'!$E$110=0,0,-('A1'!G68-'A1'!M68)/'A1'!$E$110*1000)</f>
        <v>0</v>
      </c>
      <c r="AC68" s="30">
        <f>IF('A1'!$E$110=0,0,-'A1'!M68/'A1'!$E$110*1000)</f>
        <v>0</v>
      </c>
      <c r="AE68" s="30">
        <f t="shared" si="0"/>
        <v>0</v>
      </c>
      <c r="AF68" s="32">
        <f t="shared" si="1"/>
        <v>0</v>
      </c>
    </row>
    <row r="69" spans="3:32" ht="12.75">
      <c r="C69" s="1" t="s">
        <v>86</v>
      </c>
      <c r="U69" s="1" t="s">
        <v>86</v>
      </c>
      <c r="W69" s="31">
        <f>'A1'!F69</f>
        <v>0</v>
      </c>
      <c r="X69" s="4">
        <f>'A1'!G69*-1</f>
        <v>0</v>
      </c>
      <c r="Y69" s="1"/>
      <c r="Z69" s="30">
        <f>IF('A1'!$E$110=0,0,('A1'!F69-'A1'!L69)/'A1'!$E$110*1000)</f>
        <v>0</v>
      </c>
      <c r="AA69" s="30">
        <f>IF('A1'!$E$110=0,0,'A1'!L69/'A1'!$E$110*1000)</f>
        <v>0</v>
      </c>
      <c r="AB69" s="30">
        <f>IF('A1'!$E$110=0,0,-('A1'!G69-'A1'!M69)/'A1'!$E$110*1000)</f>
        <v>0</v>
      </c>
      <c r="AC69" s="30">
        <f>IF('A1'!$E$110=0,0,-'A1'!M69/'A1'!$E$110*1000)</f>
        <v>0</v>
      </c>
      <c r="AE69" s="30">
        <f t="shared" si="0"/>
        <v>0</v>
      </c>
      <c r="AF69" s="32">
        <f t="shared" si="1"/>
        <v>0</v>
      </c>
    </row>
    <row r="70" spans="3:32" ht="12.75">
      <c r="C70" s="1" t="s">
        <v>87</v>
      </c>
      <c r="U70" s="1" t="s">
        <v>87</v>
      </c>
      <c r="W70" s="31">
        <f>'A1'!F70</f>
        <v>0</v>
      </c>
      <c r="X70" s="4">
        <f>'A1'!G70*-1</f>
        <v>0</v>
      </c>
      <c r="Y70" s="1"/>
      <c r="Z70" s="30">
        <f>IF('A1'!$E$110=0,0,('A1'!F70-'A1'!L70)/'A1'!$E$110*1000)</f>
        <v>0</v>
      </c>
      <c r="AA70" s="30">
        <f>IF('A1'!$E$110=0,0,'A1'!L70/'A1'!$E$110*1000)</f>
        <v>0</v>
      </c>
      <c r="AB70" s="30">
        <f>IF('A1'!$E$110=0,0,-('A1'!G70-'A1'!M70)/'A1'!$E$110*1000)</f>
        <v>0</v>
      </c>
      <c r="AC70" s="30">
        <f>IF('A1'!$E$110=0,0,-'A1'!M70/'A1'!$E$110*1000)</f>
        <v>0</v>
      </c>
      <c r="AE70" s="30">
        <f t="shared" si="0"/>
        <v>0</v>
      </c>
      <c r="AF70" s="32">
        <f t="shared" si="1"/>
        <v>0</v>
      </c>
    </row>
    <row r="71" spans="3:32" ht="12.75">
      <c r="C71" s="1" t="s">
        <v>88</v>
      </c>
      <c r="U71" s="1" t="s">
        <v>88</v>
      </c>
      <c r="W71" s="31">
        <f>'A1'!F71</f>
        <v>0</v>
      </c>
      <c r="X71" s="4">
        <f>'A1'!G71*-1</f>
        <v>0</v>
      </c>
      <c r="Y71" s="1"/>
      <c r="Z71" s="30">
        <f>IF('A1'!$E$110=0,0,('A1'!F71-'A1'!L71)/'A1'!$E$110*1000)</f>
        <v>0</v>
      </c>
      <c r="AA71" s="30">
        <f>IF('A1'!$E$110=0,0,'A1'!L71/'A1'!$E$110*1000)</f>
        <v>0</v>
      </c>
      <c r="AB71" s="30">
        <f>IF('A1'!$E$110=0,0,-('A1'!G71-'A1'!M71)/'A1'!$E$110*1000)</f>
        <v>0</v>
      </c>
      <c r="AC71" s="30">
        <f>IF('A1'!$E$110=0,0,-'A1'!M71/'A1'!$E$110*1000)</f>
        <v>0</v>
      </c>
      <c r="AE71" s="30">
        <f t="shared" si="0"/>
        <v>0</v>
      </c>
      <c r="AF71" s="32">
        <f t="shared" si="1"/>
        <v>0</v>
      </c>
    </row>
    <row r="72" spans="3:32" ht="12.75">
      <c r="C72" s="1" t="s">
        <v>89</v>
      </c>
      <c r="U72" s="1" t="s">
        <v>89</v>
      </c>
      <c r="W72" s="31">
        <f>'A1'!F72</f>
        <v>0</v>
      </c>
      <c r="X72" s="4">
        <f>'A1'!G72*-1</f>
        <v>0</v>
      </c>
      <c r="Y72" s="1"/>
      <c r="Z72" s="30">
        <f>IF('A1'!$E$110=0,0,('A1'!F72-'A1'!L72)/'A1'!$E$110*1000)</f>
        <v>0</v>
      </c>
      <c r="AA72" s="30">
        <f>IF('A1'!$E$110=0,0,'A1'!L72/'A1'!$E$110*1000)</f>
        <v>0</v>
      </c>
      <c r="AB72" s="30">
        <f>IF('A1'!$E$110=0,0,-('A1'!G72-'A1'!M72)/'A1'!$E$110*1000)</f>
        <v>0</v>
      </c>
      <c r="AC72" s="30">
        <f>IF('A1'!$E$110=0,0,-'A1'!M72/'A1'!$E$110*1000)</f>
        <v>0</v>
      </c>
      <c r="AE72" s="30">
        <f t="shared" si="0"/>
        <v>0</v>
      </c>
      <c r="AF72" s="32">
        <f t="shared" si="1"/>
        <v>0</v>
      </c>
    </row>
    <row r="73" spans="3:32" ht="12.75">
      <c r="C73" s="1" t="s">
        <v>90</v>
      </c>
      <c r="U73" s="1" t="s">
        <v>90</v>
      </c>
      <c r="W73" s="31">
        <f>'A1'!F73</f>
        <v>0</v>
      </c>
      <c r="X73" s="4">
        <f>'A1'!G73*-1</f>
        <v>0</v>
      </c>
      <c r="Y73" s="1"/>
      <c r="Z73" s="30">
        <f>IF('A1'!$E$110=0,0,('A1'!F73-'A1'!L73)/'A1'!$E$110*1000)</f>
        <v>0</v>
      </c>
      <c r="AA73" s="30">
        <f>IF('A1'!$E$110=0,0,'A1'!L73/'A1'!$E$110*1000)</f>
        <v>0</v>
      </c>
      <c r="AB73" s="30">
        <f>IF('A1'!$E$110=0,0,-('A1'!G73-'A1'!M73)/'A1'!$E$110*1000)</f>
        <v>0</v>
      </c>
      <c r="AC73" s="30">
        <f>IF('A1'!$E$110=0,0,-'A1'!M73/'A1'!$E$110*1000)</f>
        <v>0</v>
      </c>
      <c r="AE73" s="30">
        <f t="shared" si="0"/>
        <v>0</v>
      </c>
      <c r="AF73" s="32">
        <f t="shared" si="1"/>
        <v>0</v>
      </c>
    </row>
    <row r="74" spans="3:32" ht="12.75">
      <c r="C74" s="1" t="s">
        <v>91</v>
      </c>
      <c r="U74" s="1" t="s">
        <v>91</v>
      </c>
      <c r="W74" s="31">
        <f>'A1'!F74</f>
        <v>0</v>
      </c>
      <c r="X74" s="4">
        <f>'A1'!G74*-1</f>
        <v>0</v>
      </c>
      <c r="Y74" s="1"/>
      <c r="Z74" s="30">
        <f>IF('A1'!$E$110=0,0,('A1'!F74-'A1'!L74)/'A1'!$E$110*1000)</f>
        <v>0</v>
      </c>
      <c r="AA74" s="30">
        <f>IF('A1'!$E$110=0,0,'A1'!L74/'A1'!$E$110*1000)</f>
        <v>0</v>
      </c>
      <c r="AB74" s="30">
        <f>IF('A1'!$E$110=0,0,-('A1'!G74-'A1'!M74)/'A1'!$E$110*1000)</f>
        <v>0</v>
      </c>
      <c r="AC74" s="30">
        <f>IF('A1'!$E$110=0,0,-'A1'!M74/'A1'!$E$110*1000)</f>
        <v>0</v>
      </c>
      <c r="AE74" s="30">
        <f aca="true" t="shared" si="2" ref="AE74:AE109">Z74+AA74</f>
        <v>0</v>
      </c>
      <c r="AF74" s="32">
        <f aca="true" t="shared" si="3" ref="AF74:AF109">AB74+AC74</f>
        <v>0</v>
      </c>
    </row>
    <row r="75" spans="3:32" ht="12.75">
      <c r="C75" s="1" t="s">
        <v>92</v>
      </c>
      <c r="U75" s="1" t="s">
        <v>92</v>
      </c>
      <c r="W75" s="31">
        <f>'A1'!F75</f>
        <v>0</v>
      </c>
      <c r="X75" s="4">
        <f>'A1'!G75*-1</f>
        <v>0</v>
      </c>
      <c r="Y75" s="1"/>
      <c r="Z75" s="30">
        <f>IF('A1'!$E$110=0,0,('A1'!F75-'A1'!L75)/'A1'!$E$110*1000)</f>
        <v>0</v>
      </c>
      <c r="AA75" s="30">
        <f>IF('A1'!$E$110=0,0,'A1'!L75/'A1'!$E$110*1000)</f>
        <v>0</v>
      </c>
      <c r="AB75" s="30">
        <f>IF('A1'!$E$110=0,0,-('A1'!G75-'A1'!M75)/'A1'!$E$110*1000)</f>
        <v>0</v>
      </c>
      <c r="AC75" s="30">
        <f>IF('A1'!$E$110=0,0,-'A1'!M75/'A1'!$E$110*1000)</f>
        <v>0</v>
      </c>
      <c r="AE75" s="30">
        <f t="shared" si="2"/>
        <v>0</v>
      </c>
      <c r="AF75" s="32">
        <f t="shared" si="3"/>
        <v>0</v>
      </c>
    </row>
    <row r="76" spans="3:32" ht="12.75">
      <c r="C76" s="1" t="s">
        <v>93</v>
      </c>
      <c r="U76" s="1" t="s">
        <v>93</v>
      </c>
      <c r="W76" s="31">
        <f>'A1'!F76</f>
        <v>0</v>
      </c>
      <c r="X76" s="4">
        <f>'A1'!G76*-1</f>
        <v>0</v>
      </c>
      <c r="Y76" s="1"/>
      <c r="Z76" s="30">
        <f>IF('A1'!$E$110=0,0,('A1'!F76-'A1'!L76)/'A1'!$E$110*1000)</f>
        <v>0</v>
      </c>
      <c r="AA76" s="30">
        <f>IF('A1'!$E$110=0,0,'A1'!L76/'A1'!$E$110*1000)</f>
        <v>0</v>
      </c>
      <c r="AB76" s="30">
        <f>IF('A1'!$E$110=0,0,-('A1'!G76-'A1'!M76)/'A1'!$E$110*1000)</f>
        <v>0</v>
      </c>
      <c r="AC76" s="30">
        <f>IF('A1'!$E$110=0,0,-'A1'!M76/'A1'!$E$110*1000)</f>
        <v>0</v>
      </c>
      <c r="AE76" s="30">
        <f t="shared" si="2"/>
        <v>0</v>
      </c>
      <c r="AF76" s="32">
        <f t="shared" si="3"/>
        <v>0</v>
      </c>
    </row>
    <row r="77" spans="3:32" ht="12.75">
      <c r="C77" s="1" t="s">
        <v>94</v>
      </c>
      <c r="U77" s="1" t="s">
        <v>94</v>
      </c>
      <c r="W77" s="31">
        <f>'A1'!F77</f>
        <v>0</v>
      </c>
      <c r="X77" s="4">
        <f>'A1'!G77*-1</f>
        <v>0</v>
      </c>
      <c r="Y77" s="1"/>
      <c r="Z77" s="30">
        <f>IF('A1'!$E$110=0,0,('A1'!F77-'A1'!L77)/'A1'!$E$110*1000)</f>
        <v>0</v>
      </c>
      <c r="AA77" s="30">
        <f>IF('A1'!$E$110=0,0,'A1'!L77/'A1'!$E$110*1000)</f>
        <v>0</v>
      </c>
      <c r="AB77" s="30">
        <f>IF('A1'!$E$110=0,0,-('A1'!G77-'A1'!M77)/'A1'!$E$110*1000)</f>
        <v>0</v>
      </c>
      <c r="AC77" s="30">
        <f>IF('A1'!$E$110=0,0,-'A1'!M77/'A1'!$E$110*1000)</f>
        <v>0</v>
      </c>
      <c r="AE77" s="30">
        <f t="shared" si="2"/>
        <v>0</v>
      </c>
      <c r="AF77" s="32">
        <f t="shared" si="3"/>
        <v>0</v>
      </c>
    </row>
    <row r="78" spans="3:32" ht="12.75">
      <c r="C78" s="1" t="s">
        <v>95</v>
      </c>
      <c r="U78" s="1" t="s">
        <v>95</v>
      </c>
      <c r="W78" s="31">
        <f>'A1'!F78</f>
        <v>0</v>
      </c>
      <c r="X78" s="4">
        <f>'A1'!G78*-1</f>
        <v>0</v>
      </c>
      <c r="Y78" s="1"/>
      <c r="Z78" s="30">
        <f>IF('A1'!$E$110=0,0,('A1'!F78-'A1'!L78)/'A1'!$E$110*1000)</f>
        <v>0</v>
      </c>
      <c r="AA78" s="30">
        <f>IF('A1'!$E$110=0,0,'A1'!L78/'A1'!$E$110*1000)</f>
        <v>0</v>
      </c>
      <c r="AB78" s="30">
        <f>IF('A1'!$E$110=0,0,-('A1'!G78-'A1'!M78)/'A1'!$E$110*1000)</f>
        <v>0</v>
      </c>
      <c r="AC78" s="30">
        <f>IF('A1'!$E$110=0,0,-'A1'!M78/'A1'!$E$110*1000)</f>
        <v>0</v>
      </c>
      <c r="AE78" s="30">
        <f t="shared" si="2"/>
        <v>0</v>
      </c>
      <c r="AF78" s="32">
        <f t="shared" si="3"/>
        <v>0</v>
      </c>
    </row>
    <row r="79" spans="3:32" ht="12.75">
      <c r="C79" s="1" t="s">
        <v>96</v>
      </c>
      <c r="U79" s="1" t="s">
        <v>96</v>
      </c>
      <c r="W79" s="31">
        <f>'A1'!F79</f>
        <v>0</v>
      </c>
      <c r="X79" s="4">
        <f>'A1'!G79*-1</f>
        <v>0</v>
      </c>
      <c r="Y79" s="1"/>
      <c r="Z79" s="30">
        <f>IF('A1'!$E$110=0,0,('A1'!F79-'A1'!L79)/'A1'!$E$110*1000)</f>
        <v>0</v>
      </c>
      <c r="AA79" s="30">
        <f>IF('A1'!$E$110=0,0,'A1'!L79/'A1'!$E$110*1000)</f>
        <v>0</v>
      </c>
      <c r="AB79" s="30">
        <f>IF('A1'!$E$110=0,0,-('A1'!G79-'A1'!M79)/'A1'!$E$110*1000)</f>
        <v>0</v>
      </c>
      <c r="AC79" s="30">
        <f>IF('A1'!$E$110=0,0,-'A1'!M79/'A1'!$E$110*1000)</f>
        <v>0</v>
      </c>
      <c r="AE79" s="30">
        <f t="shared" si="2"/>
        <v>0</v>
      </c>
      <c r="AF79" s="32">
        <f t="shared" si="3"/>
        <v>0</v>
      </c>
    </row>
    <row r="80" spans="3:32" ht="12.75">
      <c r="C80" s="1" t="s">
        <v>97</v>
      </c>
      <c r="U80" s="1" t="s">
        <v>97</v>
      </c>
      <c r="W80" s="31">
        <f>'A1'!F80</f>
        <v>0</v>
      </c>
      <c r="X80" s="4">
        <f>'A1'!G80*-1</f>
        <v>0</v>
      </c>
      <c r="Y80" s="1"/>
      <c r="Z80" s="30">
        <f>IF('A1'!$E$110=0,0,('A1'!F80-'A1'!L80)/'A1'!$E$110*1000)</f>
        <v>0</v>
      </c>
      <c r="AA80" s="30">
        <f>IF('A1'!$E$110=0,0,'A1'!L80/'A1'!$E$110*1000)</f>
        <v>0</v>
      </c>
      <c r="AB80" s="30">
        <f>IF('A1'!$E$110=0,0,-('A1'!G80-'A1'!M80)/'A1'!$E$110*1000)</f>
        <v>0</v>
      </c>
      <c r="AC80" s="30">
        <f>IF('A1'!$E$110=0,0,-'A1'!M80/'A1'!$E$110*1000)</f>
        <v>0</v>
      </c>
      <c r="AE80" s="30">
        <f t="shared" si="2"/>
        <v>0</v>
      </c>
      <c r="AF80" s="32">
        <f t="shared" si="3"/>
        <v>0</v>
      </c>
    </row>
    <row r="81" spans="3:32" ht="12.75">
      <c r="C81" s="1" t="s">
        <v>98</v>
      </c>
      <c r="U81" s="1" t="s">
        <v>98</v>
      </c>
      <c r="W81" s="31">
        <f>'A1'!F81</f>
        <v>0</v>
      </c>
      <c r="X81" s="4">
        <f>'A1'!G81*-1</f>
        <v>0</v>
      </c>
      <c r="Y81" s="1"/>
      <c r="Z81" s="30">
        <f>IF('A1'!$E$110=0,0,('A1'!F81-'A1'!L81)/'A1'!$E$110*1000)</f>
        <v>0</v>
      </c>
      <c r="AA81" s="30">
        <f>IF('A1'!$E$110=0,0,'A1'!L81/'A1'!$E$110*1000)</f>
        <v>0</v>
      </c>
      <c r="AB81" s="30">
        <f>IF('A1'!$E$110=0,0,-('A1'!G81-'A1'!M81)/'A1'!$E$110*1000)</f>
        <v>0</v>
      </c>
      <c r="AC81" s="30">
        <f>IF('A1'!$E$110=0,0,-'A1'!M81/'A1'!$E$110*1000)</f>
        <v>0</v>
      </c>
      <c r="AE81" s="30">
        <f t="shared" si="2"/>
        <v>0</v>
      </c>
      <c r="AF81" s="32">
        <f t="shared" si="3"/>
        <v>0</v>
      </c>
    </row>
    <row r="82" spans="3:32" ht="12.75">
      <c r="C82" s="1" t="s">
        <v>99</v>
      </c>
      <c r="U82" s="1" t="s">
        <v>99</v>
      </c>
      <c r="W82" s="31">
        <f>'A1'!F82</f>
        <v>0</v>
      </c>
      <c r="X82" s="4">
        <f>'A1'!G82*-1</f>
        <v>0</v>
      </c>
      <c r="Y82" s="1"/>
      <c r="Z82" s="30">
        <f>IF('A1'!$E$110=0,0,('A1'!F82-'A1'!L82)/'A1'!$E$110*1000)</f>
        <v>0</v>
      </c>
      <c r="AA82" s="30">
        <f>IF('A1'!$E$110=0,0,'A1'!L82/'A1'!$E$110*1000)</f>
        <v>0</v>
      </c>
      <c r="AB82" s="30">
        <f>IF('A1'!$E$110=0,0,-('A1'!G82-'A1'!M82)/'A1'!$E$110*1000)</f>
        <v>0</v>
      </c>
      <c r="AC82" s="30">
        <f>IF('A1'!$E$110=0,0,-'A1'!M82/'A1'!$E$110*1000)</f>
        <v>0</v>
      </c>
      <c r="AE82" s="30">
        <f t="shared" si="2"/>
        <v>0</v>
      </c>
      <c r="AF82" s="32">
        <f t="shared" si="3"/>
        <v>0</v>
      </c>
    </row>
    <row r="83" spans="3:32" ht="12.75">
      <c r="C83" s="1" t="s">
        <v>100</v>
      </c>
      <c r="U83" s="1" t="s">
        <v>100</v>
      </c>
      <c r="W83" s="31">
        <f>'A1'!F83</f>
        <v>0</v>
      </c>
      <c r="X83" s="4">
        <f>'A1'!G83*-1</f>
        <v>0</v>
      </c>
      <c r="Y83" s="1"/>
      <c r="Z83" s="30">
        <f>IF('A1'!$E$110=0,0,('A1'!F83-'A1'!L83)/'A1'!$E$110*1000)</f>
        <v>0</v>
      </c>
      <c r="AA83" s="30">
        <f>IF('A1'!$E$110=0,0,'A1'!L83/'A1'!$E$110*1000)</f>
        <v>0</v>
      </c>
      <c r="AB83" s="30">
        <f>IF('A1'!$E$110=0,0,-('A1'!G83-'A1'!M83)/'A1'!$E$110*1000)</f>
        <v>0</v>
      </c>
      <c r="AC83" s="30">
        <f>IF('A1'!$E$110=0,0,-'A1'!M83/'A1'!$E$110*1000)</f>
        <v>0</v>
      </c>
      <c r="AE83" s="30">
        <f t="shared" si="2"/>
        <v>0</v>
      </c>
      <c r="AF83" s="32">
        <f t="shared" si="3"/>
        <v>0</v>
      </c>
    </row>
    <row r="84" spans="3:32" ht="12.75">
      <c r="C84" s="1" t="s">
        <v>101</v>
      </c>
      <c r="U84" s="1" t="s">
        <v>101</v>
      </c>
      <c r="W84" s="31">
        <f>'A1'!F84</f>
        <v>0</v>
      </c>
      <c r="X84" s="4">
        <f>'A1'!G84*-1</f>
        <v>0</v>
      </c>
      <c r="Y84" s="1"/>
      <c r="Z84" s="30">
        <f>IF('A1'!$E$110=0,0,('A1'!F84-'A1'!L84)/'A1'!$E$110*1000)</f>
        <v>0</v>
      </c>
      <c r="AA84" s="30">
        <f>IF('A1'!$E$110=0,0,'A1'!L84/'A1'!$E$110*1000)</f>
        <v>0</v>
      </c>
      <c r="AB84" s="30">
        <f>IF('A1'!$E$110=0,0,-('A1'!G84-'A1'!M84)/'A1'!$E$110*1000)</f>
        <v>0</v>
      </c>
      <c r="AC84" s="30">
        <f>IF('A1'!$E$110=0,0,-'A1'!M84/'A1'!$E$110*1000)</f>
        <v>0</v>
      </c>
      <c r="AE84" s="30">
        <f t="shared" si="2"/>
        <v>0</v>
      </c>
      <c r="AF84" s="32">
        <f t="shared" si="3"/>
        <v>0</v>
      </c>
    </row>
    <row r="85" spans="3:32" ht="12.75">
      <c r="C85" s="1" t="s">
        <v>102</v>
      </c>
      <c r="U85" s="1" t="s">
        <v>102</v>
      </c>
      <c r="W85" s="31">
        <f>'A1'!F85</f>
        <v>0</v>
      </c>
      <c r="X85" s="4">
        <f>'A1'!G85*-1</f>
        <v>0</v>
      </c>
      <c r="Y85" s="1"/>
      <c r="Z85" s="30">
        <f>IF('A1'!$E$110=0,0,('A1'!F85-'A1'!L85)/'A1'!$E$110*1000)</f>
        <v>0</v>
      </c>
      <c r="AA85" s="30">
        <f>IF('A1'!$E$110=0,0,'A1'!L85/'A1'!$E$110*1000)</f>
        <v>0</v>
      </c>
      <c r="AB85" s="30">
        <f>IF('A1'!$E$110=0,0,-('A1'!G85-'A1'!M85)/'A1'!$E$110*1000)</f>
        <v>0</v>
      </c>
      <c r="AC85" s="30">
        <f>IF('A1'!$E$110=0,0,-'A1'!M85/'A1'!$E$110*1000)</f>
        <v>0</v>
      </c>
      <c r="AE85" s="30">
        <f t="shared" si="2"/>
        <v>0</v>
      </c>
      <c r="AF85" s="32">
        <f t="shared" si="3"/>
        <v>0</v>
      </c>
    </row>
    <row r="86" spans="3:32" ht="12.75">
      <c r="C86" s="1" t="s">
        <v>103</v>
      </c>
      <c r="U86" s="1" t="s">
        <v>103</v>
      </c>
      <c r="W86" s="31">
        <f>'A1'!F86</f>
        <v>0</v>
      </c>
      <c r="X86" s="4">
        <f>'A1'!G86*-1</f>
        <v>0</v>
      </c>
      <c r="Y86" s="1"/>
      <c r="Z86" s="30">
        <f>IF('A1'!$E$110=0,0,('A1'!F86-'A1'!L86)/'A1'!$E$110*1000)</f>
        <v>0</v>
      </c>
      <c r="AA86" s="30">
        <f>IF('A1'!$E$110=0,0,'A1'!L86/'A1'!$E$110*1000)</f>
        <v>0</v>
      </c>
      <c r="AB86" s="30">
        <f>IF('A1'!$E$110=0,0,-('A1'!G86-'A1'!M86)/'A1'!$E$110*1000)</f>
        <v>0</v>
      </c>
      <c r="AC86" s="30">
        <f>IF('A1'!$E$110=0,0,-'A1'!M86/'A1'!$E$110*1000)</f>
        <v>0</v>
      </c>
      <c r="AE86" s="30">
        <f t="shared" si="2"/>
        <v>0</v>
      </c>
      <c r="AF86" s="32">
        <f t="shared" si="3"/>
        <v>0</v>
      </c>
    </row>
    <row r="87" spans="3:32" ht="12.75">
      <c r="C87" s="1" t="s">
        <v>104</v>
      </c>
      <c r="U87" s="1" t="s">
        <v>104</v>
      </c>
      <c r="W87" s="31">
        <f>'A1'!F87</f>
        <v>0</v>
      </c>
      <c r="X87" s="4">
        <f>'A1'!G87*-1</f>
        <v>0</v>
      </c>
      <c r="Y87" s="1"/>
      <c r="Z87" s="30">
        <f>IF('A1'!$E$110=0,0,('A1'!F87-'A1'!L87)/'A1'!$E$110*1000)</f>
        <v>0</v>
      </c>
      <c r="AA87" s="30">
        <f>IF('A1'!$E$110=0,0,'A1'!L87/'A1'!$E$110*1000)</f>
        <v>0</v>
      </c>
      <c r="AB87" s="30">
        <f>IF('A1'!$E$110=0,0,-('A1'!G87-'A1'!M87)/'A1'!$E$110*1000)</f>
        <v>0</v>
      </c>
      <c r="AC87" s="30">
        <f>IF('A1'!$E$110=0,0,-'A1'!M87/'A1'!$E$110*1000)</f>
        <v>0</v>
      </c>
      <c r="AE87" s="30">
        <f t="shared" si="2"/>
        <v>0</v>
      </c>
      <c r="AF87" s="32">
        <f t="shared" si="3"/>
        <v>0</v>
      </c>
    </row>
    <row r="88" spans="3:32" ht="12.75">
      <c r="C88" s="1" t="s">
        <v>105</v>
      </c>
      <c r="U88" s="1" t="s">
        <v>105</v>
      </c>
      <c r="W88" s="31">
        <f>'A1'!F88</f>
        <v>0</v>
      </c>
      <c r="X88" s="4">
        <f>'A1'!G88*-1</f>
        <v>0</v>
      </c>
      <c r="Y88" s="1"/>
      <c r="Z88" s="30">
        <f>IF('A1'!$E$110=0,0,('A1'!F88-'A1'!L88)/'A1'!$E$110*1000)</f>
        <v>0</v>
      </c>
      <c r="AA88" s="30">
        <f>IF('A1'!$E$110=0,0,'A1'!L88/'A1'!$E$110*1000)</f>
        <v>0</v>
      </c>
      <c r="AB88" s="30">
        <f>IF('A1'!$E$110=0,0,-('A1'!G88-'A1'!M88)/'A1'!$E$110*1000)</f>
        <v>0</v>
      </c>
      <c r="AC88" s="30">
        <f>IF('A1'!$E$110=0,0,-'A1'!M88/'A1'!$E$110*1000)</f>
        <v>0</v>
      </c>
      <c r="AE88" s="30">
        <f t="shared" si="2"/>
        <v>0</v>
      </c>
      <c r="AF88" s="32">
        <f t="shared" si="3"/>
        <v>0</v>
      </c>
    </row>
    <row r="89" spans="3:32" ht="12.75">
      <c r="C89" s="1" t="s">
        <v>106</v>
      </c>
      <c r="U89" s="1" t="s">
        <v>106</v>
      </c>
      <c r="W89" s="31">
        <f>'A1'!F89</f>
        <v>0</v>
      </c>
      <c r="X89" s="4">
        <f>'A1'!G89*-1</f>
        <v>0</v>
      </c>
      <c r="Y89" s="1"/>
      <c r="Z89" s="30">
        <f>IF('A1'!$E$110=0,0,('A1'!F89-'A1'!L89)/'A1'!$E$110*1000)</f>
        <v>0</v>
      </c>
      <c r="AA89" s="30">
        <f>IF('A1'!$E$110=0,0,'A1'!L89/'A1'!$E$110*1000)</f>
        <v>0</v>
      </c>
      <c r="AB89" s="30">
        <f>IF('A1'!$E$110=0,0,-('A1'!G89-'A1'!M89)/'A1'!$E$110*1000)</f>
        <v>0</v>
      </c>
      <c r="AC89" s="30">
        <f>IF('A1'!$E$110=0,0,-'A1'!M89/'A1'!$E$110*1000)</f>
        <v>0</v>
      </c>
      <c r="AE89" s="30">
        <f t="shared" si="2"/>
        <v>0</v>
      </c>
      <c r="AF89" s="32">
        <f t="shared" si="3"/>
        <v>0</v>
      </c>
    </row>
    <row r="90" spans="3:32" ht="12.75">
      <c r="C90" s="1" t="s">
        <v>107</v>
      </c>
      <c r="U90" s="1" t="s">
        <v>107</v>
      </c>
      <c r="W90" s="31">
        <f>'A1'!F90</f>
        <v>0</v>
      </c>
      <c r="X90" s="4">
        <f>'A1'!G90*-1</f>
        <v>0</v>
      </c>
      <c r="Y90" s="1"/>
      <c r="Z90" s="30">
        <f>IF('A1'!$E$110=0,0,('A1'!F90-'A1'!L90)/'A1'!$E$110*1000)</f>
        <v>0</v>
      </c>
      <c r="AA90" s="30">
        <f>IF('A1'!$E$110=0,0,'A1'!L90/'A1'!$E$110*1000)</f>
        <v>0</v>
      </c>
      <c r="AB90" s="30">
        <f>IF('A1'!$E$110=0,0,-('A1'!G90-'A1'!M90)/'A1'!$E$110*1000)</f>
        <v>0</v>
      </c>
      <c r="AC90" s="30">
        <f>IF('A1'!$E$110=0,0,-'A1'!M90/'A1'!$E$110*1000)</f>
        <v>0</v>
      </c>
      <c r="AE90" s="30">
        <f t="shared" si="2"/>
        <v>0</v>
      </c>
      <c r="AF90" s="32">
        <f t="shared" si="3"/>
        <v>0</v>
      </c>
    </row>
    <row r="91" spans="3:32" ht="12.75">
      <c r="C91" s="1" t="s">
        <v>108</v>
      </c>
      <c r="U91" s="1" t="s">
        <v>108</v>
      </c>
      <c r="W91" s="31">
        <f>'A1'!F91</f>
        <v>0</v>
      </c>
      <c r="X91" s="4">
        <f>'A1'!G91*-1</f>
        <v>0</v>
      </c>
      <c r="Y91" s="1"/>
      <c r="Z91" s="30">
        <f>IF('A1'!$E$110=0,0,('A1'!F91-'A1'!L91)/'A1'!$E$110*1000)</f>
        <v>0</v>
      </c>
      <c r="AA91" s="30">
        <f>IF('A1'!$E$110=0,0,'A1'!L91/'A1'!$E$110*1000)</f>
        <v>0</v>
      </c>
      <c r="AB91" s="30">
        <f>IF('A1'!$E$110=0,0,-('A1'!G91-'A1'!M91)/'A1'!$E$110*1000)</f>
        <v>0</v>
      </c>
      <c r="AC91" s="30">
        <f>IF('A1'!$E$110=0,0,-'A1'!M91/'A1'!$E$110*1000)</f>
        <v>0</v>
      </c>
      <c r="AE91" s="30">
        <f t="shared" si="2"/>
        <v>0</v>
      </c>
      <c r="AF91" s="32">
        <f t="shared" si="3"/>
        <v>0</v>
      </c>
    </row>
    <row r="92" spans="3:32" ht="12.75">
      <c r="C92" s="1" t="s">
        <v>109</v>
      </c>
      <c r="U92" s="1" t="s">
        <v>109</v>
      </c>
      <c r="W92" s="31">
        <f>'A1'!F92</f>
        <v>0</v>
      </c>
      <c r="X92" s="4">
        <f>'A1'!G92*-1</f>
        <v>0</v>
      </c>
      <c r="Y92" s="1"/>
      <c r="Z92" s="30">
        <f>IF('A1'!$E$110=0,0,('A1'!F92-'A1'!L92)/'A1'!$E$110*1000)</f>
        <v>0</v>
      </c>
      <c r="AA92" s="30">
        <f>IF('A1'!$E$110=0,0,'A1'!L92/'A1'!$E$110*1000)</f>
        <v>0</v>
      </c>
      <c r="AB92" s="30">
        <f>IF('A1'!$E$110=0,0,-('A1'!G92-'A1'!M92)/'A1'!$E$110*1000)</f>
        <v>0</v>
      </c>
      <c r="AC92" s="30">
        <f>IF('A1'!$E$110=0,0,-'A1'!M92/'A1'!$E$110*1000)</f>
        <v>0</v>
      </c>
      <c r="AE92" s="30">
        <f t="shared" si="2"/>
        <v>0</v>
      </c>
      <c r="AF92" s="32">
        <f t="shared" si="3"/>
        <v>0</v>
      </c>
    </row>
    <row r="93" spans="3:32" ht="12.75">
      <c r="C93" s="1" t="s">
        <v>110</v>
      </c>
      <c r="U93" s="1" t="s">
        <v>110</v>
      </c>
      <c r="W93" s="31">
        <f>'A1'!F93</f>
        <v>0</v>
      </c>
      <c r="X93" s="4">
        <f>'A1'!G93*-1</f>
        <v>0</v>
      </c>
      <c r="Y93" s="1"/>
      <c r="Z93" s="30">
        <f>IF('A1'!$E$110=0,0,('A1'!F93-'A1'!L93)/'A1'!$E$110*1000)</f>
        <v>0</v>
      </c>
      <c r="AA93" s="30">
        <f>IF('A1'!$E$110=0,0,'A1'!L93/'A1'!$E$110*1000)</f>
        <v>0</v>
      </c>
      <c r="AB93" s="30">
        <f>IF('A1'!$E$110=0,0,-('A1'!G93-'A1'!M93)/'A1'!$E$110*1000)</f>
        <v>0</v>
      </c>
      <c r="AC93" s="30">
        <f>IF('A1'!$E$110=0,0,-'A1'!M93/'A1'!$E$110*1000)</f>
        <v>0</v>
      </c>
      <c r="AE93" s="30">
        <f t="shared" si="2"/>
        <v>0</v>
      </c>
      <c r="AF93" s="32">
        <f t="shared" si="3"/>
        <v>0</v>
      </c>
    </row>
    <row r="94" spans="3:32" ht="12.75">
      <c r="C94" s="1" t="s">
        <v>111</v>
      </c>
      <c r="U94" s="1" t="s">
        <v>111</v>
      </c>
      <c r="W94" s="31">
        <f>'A1'!F94</f>
        <v>0</v>
      </c>
      <c r="X94" s="4">
        <f>'A1'!G94*-1</f>
        <v>0</v>
      </c>
      <c r="Y94" s="1"/>
      <c r="Z94" s="30">
        <f>IF('A1'!$E$110=0,0,('A1'!F94-'A1'!L94)/'A1'!$E$110*1000)</f>
        <v>0</v>
      </c>
      <c r="AA94" s="30">
        <f>IF('A1'!$E$110=0,0,'A1'!L94/'A1'!$E$110*1000)</f>
        <v>0</v>
      </c>
      <c r="AB94" s="30">
        <f>IF('A1'!$E$110=0,0,-('A1'!G94-'A1'!M94)/'A1'!$E$110*1000)</f>
        <v>0</v>
      </c>
      <c r="AC94" s="30">
        <f>IF('A1'!$E$110=0,0,-'A1'!M94/'A1'!$E$110*1000)</f>
        <v>0</v>
      </c>
      <c r="AE94" s="30">
        <f t="shared" si="2"/>
        <v>0</v>
      </c>
      <c r="AF94" s="32">
        <f t="shared" si="3"/>
        <v>0</v>
      </c>
    </row>
    <row r="95" spans="3:32" ht="12.75">
      <c r="C95" s="1" t="s">
        <v>112</v>
      </c>
      <c r="U95" s="1" t="s">
        <v>112</v>
      </c>
      <c r="W95" s="31">
        <f>'A1'!F95</f>
        <v>0</v>
      </c>
      <c r="X95" s="4">
        <f>'A1'!G95*-1</f>
        <v>0</v>
      </c>
      <c r="Y95" s="1"/>
      <c r="Z95" s="30">
        <f>IF('A1'!$E$110=0,0,('A1'!F95-'A1'!L95)/'A1'!$E$110*1000)</f>
        <v>0</v>
      </c>
      <c r="AA95" s="30">
        <f>IF('A1'!$E$110=0,0,'A1'!L95/'A1'!$E$110*1000)</f>
        <v>0</v>
      </c>
      <c r="AB95" s="30">
        <f>IF('A1'!$E$110=0,0,-('A1'!G95-'A1'!M95)/'A1'!$E$110*1000)</f>
        <v>0</v>
      </c>
      <c r="AC95" s="30">
        <f>IF('A1'!$E$110=0,0,-'A1'!M95/'A1'!$E$110*1000)</f>
        <v>0</v>
      </c>
      <c r="AE95" s="30">
        <f t="shared" si="2"/>
        <v>0</v>
      </c>
      <c r="AF95" s="32">
        <f t="shared" si="3"/>
        <v>0</v>
      </c>
    </row>
    <row r="96" spans="3:32" ht="12.75">
      <c r="C96" s="1" t="s">
        <v>113</v>
      </c>
      <c r="U96" s="1" t="s">
        <v>113</v>
      </c>
      <c r="W96" s="31">
        <f>'A1'!F96</f>
        <v>0</v>
      </c>
      <c r="X96" s="4">
        <f>'A1'!G96*-1</f>
        <v>0</v>
      </c>
      <c r="Y96" s="1"/>
      <c r="Z96" s="30">
        <f>IF('A1'!$E$110=0,0,('A1'!F96-'A1'!L96)/'A1'!$E$110*1000)</f>
        <v>0</v>
      </c>
      <c r="AA96" s="30">
        <f>IF('A1'!$E$110=0,0,'A1'!L96/'A1'!$E$110*1000)</f>
        <v>0</v>
      </c>
      <c r="AB96" s="30">
        <f>IF('A1'!$E$110=0,0,-('A1'!G96-'A1'!M96)/'A1'!$E$110*1000)</f>
        <v>0</v>
      </c>
      <c r="AC96" s="30">
        <f>IF('A1'!$E$110=0,0,-'A1'!M96/'A1'!$E$110*1000)</f>
        <v>0</v>
      </c>
      <c r="AE96" s="30">
        <f t="shared" si="2"/>
        <v>0</v>
      </c>
      <c r="AF96" s="32">
        <f t="shared" si="3"/>
        <v>0</v>
      </c>
    </row>
    <row r="97" spans="3:32" ht="12.75">
      <c r="C97" s="1" t="s">
        <v>114</v>
      </c>
      <c r="U97" s="1" t="s">
        <v>114</v>
      </c>
      <c r="W97" s="31">
        <f>'A1'!F97</f>
        <v>0</v>
      </c>
      <c r="X97" s="4">
        <f>'A1'!G97*-1</f>
        <v>0</v>
      </c>
      <c r="Y97" s="1"/>
      <c r="Z97" s="30">
        <f>IF('A1'!$E$110=0,0,('A1'!F97-'A1'!L97)/'A1'!$E$110*1000)</f>
        <v>0</v>
      </c>
      <c r="AA97" s="30">
        <f>IF('A1'!$E$110=0,0,'A1'!L97/'A1'!$E$110*1000)</f>
        <v>0</v>
      </c>
      <c r="AB97" s="30">
        <f>IF('A1'!$E$110=0,0,-('A1'!G97-'A1'!M97)/'A1'!$E$110*1000)</f>
        <v>0</v>
      </c>
      <c r="AC97" s="30">
        <f>IF('A1'!$E$110=0,0,-'A1'!M97/'A1'!$E$110*1000)</f>
        <v>0</v>
      </c>
      <c r="AE97" s="30">
        <f t="shared" si="2"/>
        <v>0</v>
      </c>
      <c r="AF97" s="32">
        <f t="shared" si="3"/>
        <v>0</v>
      </c>
    </row>
    <row r="98" spans="3:32" ht="12.75">
      <c r="C98" s="1" t="s">
        <v>115</v>
      </c>
      <c r="U98" s="1" t="s">
        <v>115</v>
      </c>
      <c r="W98" s="31">
        <f>'A1'!F98</f>
        <v>0</v>
      </c>
      <c r="X98" s="4">
        <f>'A1'!G98*-1</f>
        <v>0</v>
      </c>
      <c r="Y98" s="1"/>
      <c r="Z98" s="30">
        <f>IF('A1'!$E$110=0,0,('A1'!F98-'A1'!L98)/'A1'!$E$110*1000)</f>
        <v>0</v>
      </c>
      <c r="AA98" s="30">
        <f>IF('A1'!$E$110=0,0,'A1'!L98/'A1'!$E$110*1000)</f>
        <v>0</v>
      </c>
      <c r="AB98" s="30">
        <f>IF('A1'!$E$110=0,0,-('A1'!G98-'A1'!M98)/'A1'!$E$110*1000)</f>
        <v>0</v>
      </c>
      <c r="AC98" s="30">
        <f>IF('A1'!$E$110=0,0,-'A1'!M98/'A1'!$E$110*1000)</f>
        <v>0</v>
      </c>
      <c r="AE98" s="30">
        <f t="shared" si="2"/>
        <v>0</v>
      </c>
      <c r="AF98" s="32">
        <f t="shared" si="3"/>
        <v>0</v>
      </c>
    </row>
    <row r="99" spans="3:32" ht="12.75">
      <c r="C99" s="1" t="s">
        <v>116</v>
      </c>
      <c r="U99" s="1" t="s">
        <v>116</v>
      </c>
      <c r="W99" s="31">
        <f>'A1'!F99</f>
        <v>0</v>
      </c>
      <c r="X99" s="4">
        <f>'A1'!G99*-1</f>
        <v>0</v>
      </c>
      <c r="Y99" s="1"/>
      <c r="Z99" s="30">
        <f>IF('A1'!$E$110=0,0,('A1'!F99-'A1'!L99)/'A1'!$E$110*1000)</f>
        <v>0</v>
      </c>
      <c r="AA99" s="30">
        <f>IF('A1'!$E$110=0,0,'A1'!L99/'A1'!$E$110*1000)</f>
        <v>0</v>
      </c>
      <c r="AB99" s="30">
        <f>IF('A1'!$E$110=0,0,-('A1'!G99-'A1'!M99)/'A1'!$E$110*1000)</f>
        <v>0</v>
      </c>
      <c r="AC99" s="30">
        <f>IF('A1'!$E$110=0,0,-'A1'!M99/'A1'!$E$110*1000)</f>
        <v>0</v>
      </c>
      <c r="AE99" s="30">
        <f t="shared" si="2"/>
        <v>0</v>
      </c>
      <c r="AF99" s="32">
        <f t="shared" si="3"/>
        <v>0</v>
      </c>
    </row>
    <row r="100" spans="3:32" ht="12.75">
      <c r="C100" s="1" t="s">
        <v>117</v>
      </c>
      <c r="U100" s="1" t="s">
        <v>117</v>
      </c>
      <c r="W100" s="31">
        <f>'A1'!F100</f>
        <v>0</v>
      </c>
      <c r="X100" s="4">
        <f>'A1'!G100*-1</f>
        <v>0</v>
      </c>
      <c r="Y100" s="1"/>
      <c r="Z100" s="30">
        <f>IF('A1'!$E$110=0,0,('A1'!F100-'A1'!L100)/'A1'!$E$110*1000)</f>
        <v>0</v>
      </c>
      <c r="AA100" s="30">
        <f>IF('A1'!$E$110=0,0,'A1'!L100/'A1'!$E$110*1000)</f>
        <v>0</v>
      </c>
      <c r="AB100" s="30">
        <f>IF('A1'!$E$110=0,0,-('A1'!G100-'A1'!M100)/'A1'!$E$110*1000)</f>
        <v>0</v>
      </c>
      <c r="AC100" s="30">
        <f>IF('A1'!$E$110=0,0,-'A1'!M100/'A1'!$E$110*1000)</f>
        <v>0</v>
      </c>
      <c r="AE100" s="30">
        <f t="shared" si="2"/>
        <v>0</v>
      </c>
      <c r="AF100" s="32">
        <f t="shared" si="3"/>
        <v>0</v>
      </c>
    </row>
    <row r="101" spans="3:32" ht="12.75">
      <c r="C101" s="1" t="s">
        <v>118</v>
      </c>
      <c r="U101" s="1" t="s">
        <v>118</v>
      </c>
      <c r="W101" s="31">
        <f>'A1'!F101</f>
        <v>0</v>
      </c>
      <c r="X101" s="4">
        <f>'A1'!G101*-1</f>
        <v>0</v>
      </c>
      <c r="Y101" s="1"/>
      <c r="Z101" s="30">
        <f>IF('A1'!$E$110=0,0,('A1'!F101-'A1'!L101)/'A1'!$E$110*1000)</f>
        <v>0</v>
      </c>
      <c r="AA101" s="30">
        <f>IF('A1'!$E$110=0,0,'A1'!L101/'A1'!$E$110*1000)</f>
        <v>0</v>
      </c>
      <c r="AB101" s="30">
        <f>IF('A1'!$E$110=0,0,-('A1'!G101-'A1'!M101)/'A1'!$E$110*1000)</f>
        <v>0</v>
      </c>
      <c r="AC101" s="30">
        <f>IF('A1'!$E$110=0,0,-'A1'!M101/'A1'!$E$110*1000)</f>
        <v>0</v>
      </c>
      <c r="AE101" s="30">
        <f t="shared" si="2"/>
        <v>0</v>
      </c>
      <c r="AF101" s="32">
        <f t="shared" si="3"/>
        <v>0</v>
      </c>
    </row>
    <row r="102" spans="3:32" ht="12.75">
      <c r="C102" s="1" t="s">
        <v>119</v>
      </c>
      <c r="U102" s="1" t="s">
        <v>119</v>
      </c>
      <c r="W102" s="31">
        <f>'A1'!F102</f>
        <v>0</v>
      </c>
      <c r="X102" s="4">
        <f>'A1'!G102*-1</f>
        <v>0</v>
      </c>
      <c r="Y102" s="1"/>
      <c r="Z102" s="30">
        <f>IF('A1'!$E$110=0,0,('A1'!F102-'A1'!L102)/'A1'!$E$110*1000)</f>
        <v>0</v>
      </c>
      <c r="AA102" s="30">
        <f>IF('A1'!$E$110=0,0,'A1'!L102/'A1'!$E$110*1000)</f>
        <v>0</v>
      </c>
      <c r="AB102" s="30">
        <f>IF('A1'!$E$110=0,0,-('A1'!G102-'A1'!M102)/'A1'!$E$110*1000)</f>
        <v>0</v>
      </c>
      <c r="AC102" s="30">
        <f>IF('A1'!$E$110=0,0,-'A1'!M102/'A1'!$E$110*1000)</f>
        <v>0</v>
      </c>
      <c r="AE102" s="30">
        <f t="shared" si="2"/>
        <v>0</v>
      </c>
      <c r="AF102" s="32">
        <f t="shared" si="3"/>
        <v>0</v>
      </c>
    </row>
    <row r="103" spans="3:32" ht="12.75">
      <c r="C103" s="1" t="s">
        <v>120</v>
      </c>
      <c r="U103" s="1" t="s">
        <v>120</v>
      </c>
      <c r="W103" s="31">
        <f>'A1'!F103</f>
        <v>0</v>
      </c>
      <c r="X103" s="4">
        <f>'A1'!G103*-1</f>
        <v>0</v>
      </c>
      <c r="Y103" s="1"/>
      <c r="Z103" s="30">
        <f>IF('A1'!$E$110=0,0,('A1'!F103-'A1'!L103)/'A1'!$E$110*1000)</f>
        <v>0</v>
      </c>
      <c r="AA103" s="30">
        <f>IF('A1'!$E$110=0,0,'A1'!L103/'A1'!$E$110*1000)</f>
        <v>0</v>
      </c>
      <c r="AB103" s="30">
        <f>IF('A1'!$E$110=0,0,-('A1'!G103-'A1'!M103)/'A1'!$E$110*1000)</f>
        <v>0</v>
      </c>
      <c r="AC103" s="30">
        <f>IF('A1'!$E$110=0,0,-'A1'!M103/'A1'!$E$110*1000)</f>
        <v>0</v>
      </c>
      <c r="AE103" s="30">
        <f t="shared" si="2"/>
        <v>0</v>
      </c>
      <c r="AF103" s="32">
        <f t="shared" si="3"/>
        <v>0</v>
      </c>
    </row>
    <row r="104" spans="3:32" ht="12.75">
      <c r="C104" s="1" t="s">
        <v>121</v>
      </c>
      <c r="U104" s="1" t="s">
        <v>121</v>
      </c>
      <c r="W104" s="31">
        <f>'A1'!F104</f>
        <v>0</v>
      </c>
      <c r="X104" s="4">
        <f>'A1'!G104*-1</f>
        <v>0</v>
      </c>
      <c r="Y104" s="1"/>
      <c r="Z104" s="30">
        <f>IF('A1'!$E$110=0,0,('A1'!F104-'A1'!L104)/'A1'!$E$110*1000)</f>
        <v>0</v>
      </c>
      <c r="AA104" s="30">
        <f>IF('A1'!$E$110=0,0,'A1'!L104/'A1'!$E$110*1000)</f>
        <v>0</v>
      </c>
      <c r="AB104" s="30">
        <f>IF('A1'!$E$110=0,0,-('A1'!G104-'A1'!M104)/'A1'!$E$110*1000)</f>
        <v>0</v>
      </c>
      <c r="AC104" s="30">
        <f>IF('A1'!$E$110=0,0,-'A1'!M104/'A1'!$E$110*1000)</f>
        <v>0</v>
      </c>
      <c r="AE104" s="30">
        <f t="shared" si="2"/>
        <v>0</v>
      </c>
      <c r="AF104" s="32">
        <f t="shared" si="3"/>
        <v>0</v>
      </c>
    </row>
    <row r="105" spans="3:32" ht="12.75">
      <c r="C105" s="1" t="s">
        <v>122</v>
      </c>
      <c r="U105" s="1" t="s">
        <v>122</v>
      </c>
      <c r="W105" s="31">
        <f>'A1'!F105</f>
        <v>0</v>
      </c>
      <c r="X105" s="4">
        <f>'A1'!G105*-1</f>
        <v>0</v>
      </c>
      <c r="Y105" s="1"/>
      <c r="Z105" s="30">
        <f>IF('A1'!$E$110=0,0,('A1'!F105-'A1'!L105)/'A1'!$E$110*1000)</f>
        <v>0</v>
      </c>
      <c r="AA105" s="30">
        <f>IF('A1'!$E$110=0,0,'A1'!L105/'A1'!$E$110*1000)</f>
        <v>0</v>
      </c>
      <c r="AB105" s="30">
        <f>IF('A1'!$E$110=0,0,-('A1'!G105-'A1'!M105)/'A1'!$E$110*1000)</f>
        <v>0</v>
      </c>
      <c r="AC105" s="30">
        <f>IF('A1'!$E$110=0,0,-'A1'!M105/'A1'!$E$110*1000)</f>
        <v>0</v>
      </c>
      <c r="AE105" s="30">
        <f t="shared" si="2"/>
        <v>0</v>
      </c>
      <c r="AF105" s="32">
        <f t="shared" si="3"/>
        <v>0</v>
      </c>
    </row>
    <row r="106" spans="3:32" ht="12.75">
      <c r="C106" s="1" t="s">
        <v>123</v>
      </c>
      <c r="U106" s="1" t="s">
        <v>123</v>
      </c>
      <c r="W106" s="31">
        <f>'A1'!F106</f>
        <v>0</v>
      </c>
      <c r="X106" s="4">
        <f>'A1'!G106*-1</f>
        <v>0</v>
      </c>
      <c r="Y106" s="1"/>
      <c r="Z106" s="30">
        <f>IF('A1'!$E$110=0,0,('A1'!F106-'A1'!L106)/'A1'!$E$110*1000)</f>
        <v>0</v>
      </c>
      <c r="AA106" s="30">
        <f>IF('A1'!$E$110=0,0,'A1'!L106/'A1'!$E$110*1000)</f>
        <v>0</v>
      </c>
      <c r="AB106" s="30">
        <f>IF('A1'!$E$110=0,0,-('A1'!G106-'A1'!M106)/'A1'!$E$110*1000)</f>
        <v>0</v>
      </c>
      <c r="AC106" s="30">
        <f>IF('A1'!$E$110=0,0,-'A1'!M106/'A1'!$E$110*1000)</f>
        <v>0</v>
      </c>
      <c r="AE106" s="30">
        <f t="shared" si="2"/>
        <v>0</v>
      </c>
      <c r="AF106" s="32">
        <f t="shared" si="3"/>
        <v>0</v>
      </c>
    </row>
    <row r="107" spans="3:32" ht="12.75">
      <c r="C107" s="1" t="s">
        <v>124</v>
      </c>
      <c r="U107" s="1" t="s">
        <v>124</v>
      </c>
      <c r="W107" s="31">
        <f>'A1'!F107</f>
        <v>0</v>
      </c>
      <c r="X107" s="4">
        <f>'A1'!G107*-1</f>
        <v>0</v>
      </c>
      <c r="Y107" s="1"/>
      <c r="Z107" s="30">
        <f>IF('A1'!$E$110=0,0,('A1'!F107-'A1'!L107)/'A1'!$E$110*1000)</f>
        <v>0</v>
      </c>
      <c r="AA107" s="30">
        <f>IF('A1'!$E$110=0,0,'A1'!L107/'A1'!$E$110*1000)</f>
        <v>0</v>
      </c>
      <c r="AB107" s="30">
        <f>IF('A1'!$E$110=0,0,-('A1'!G107-'A1'!M107)/'A1'!$E$110*1000)</f>
        <v>0</v>
      </c>
      <c r="AC107" s="30">
        <f>IF('A1'!$E$110=0,0,-'A1'!M107/'A1'!$E$110*1000)</f>
        <v>0</v>
      </c>
      <c r="AE107" s="30">
        <f t="shared" si="2"/>
        <v>0</v>
      </c>
      <c r="AF107" s="32">
        <f t="shared" si="3"/>
        <v>0</v>
      </c>
    </row>
    <row r="108" spans="3:32" ht="12.75">
      <c r="C108" s="1" t="s">
        <v>125</v>
      </c>
      <c r="U108" s="1" t="s">
        <v>125</v>
      </c>
      <c r="W108" s="31">
        <f>'A1'!F108</f>
        <v>0</v>
      </c>
      <c r="X108" s="4">
        <f>'A1'!G108*-1</f>
        <v>0</v>
      </c>
      <c r="Y108" s="1"/>
      <c r="Z108" s="30">
        <f>IF('A1'!$E$110=0,0,('A1'!F108-'A1'!L108)/'A1'!$E$110*1000)</f>
        <v>0</v>
      </c>
      <c r="AA108" s="30">
        <f>IF('A1'!$E$110=0,0,'A1'!L108/'A1'!$E$110*1000)</f>
        <v>0</v>
      </c>
      <c r="AB108" s="30">
        <f>IF('A1'!$E$110=0,0,-('A1'!G108-'A1'!M108)/'A1'!$E$110*1000)</f>
        <v>0</v>
      </c>
      <c r="AC108" s="30">
        <f>IF('A1'!$E$110=0,0,-'A1'!M108/'A1'!$E$110*1000)</f>
        <v>0</v>
      </c>
      <c r="AE108" s="30">
        <f t="shared" si="2"/>
        <v>0</v>
      </c>
      <c r="AF108" s="32">
        <f t="shared" si="3"/>
        <v>0</v>
      </c>
    </row>
    <row r="109" spans="3:32" ht="12.75">
      <c r="C109" s="1" t="s">
        <v>126</v>
      </c>
      <c r="U109" s="1" t="s">
        <v>126</v>
      </c>
      <c r="W109" s="31">
        <f>'A1'!F109</f>
        <v>0</v>
      </c>
      <c r="X109" s="4">
        <f>'A1'!G109*-1</f>
        <v>0</v>
      </c>
      <c r="Y109" s="1"/>
      <c r="Z109" s="30">
        <f>IF('A1'!$E$110=0,0,('A1'!F109-'A1'!L109)/'A1'!$E$110*1000)</f>
        <v>0</v>
      </c>
      <c r="AA109" s="30">
        <f>IF('A1'!$E$110=0,0,'A1'!L109/'A1'!$E$110*1000)</f>
        <v>0</v>
      </c>
      <c r="AB109" s="30">
        <f>IF('A1'!$E$110=0,0,-('A1'!G109-'A1'!M109)/'A1'!$E$110*1000)</f>
        <v>0</v>
      </c>
      <c r="AC109" s="30">
        <f>IF('A1'!$E$110=0,0,-'A1'!M109/'A1'!$E$110*1000)</f>
        <v>0</v>
      </c>
      <c r="AE109" s="30">
        <f t="shared" si="2"/>
        <v>0</v>
      </c>
      <c r="AF109" s="32">
        <f t="shared" si="3"/>
        <v>0</v>
      </c>
    </row>
    <row r="110" spans="3:21" ht="12.75">
      <c r="C110" s="1" t="s">
        <v>13</v>
      </c>
      <c r="U110" s="1" t="s">
        <v>13</v>
      </c>
    </row>
  </sheetData>
  <sheetProtection/>
  <conditionalFormatting sqref="Z9:AC109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scbannh</dc:creator>
  <cp:keywords/>
  <dc:description/>
  <cp:lastModifiedBy>Hagsten Ann-Christin RM/RTI-Ö</cp:lastModifiedBy>
  <cp:lastPrinted>2004-03-10T14:10:29Z</cp:lastPrinted>
  <dcterms:created xsi:type="dcterms:W3CDTF">2004-03-10T13:10:15Z</dcterms:created>
  <dcterms:modified xsi:type="dcterms:W3CDTF">2020-11-09T08:34:40Z</dcterms:modified>
  <cp:category/>
  <cp:version/>
  <cp:contentType/>
  <cp:contentStatus/>
</cp:coreProperties>
</file>